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10.103.1.15\icms\WEB\2023\C006C009_C006cldC009Cld\"/>
    </mc:Choice>
  </mc:AlternateContent>
  <xr:revisionPtr revIDLastSave="0" documentId="13_ncr:1_{C3D92E5C-4843-401C-9175-B25DCB337B59}" xr6:coauthVersionLast="47" xr6:coauthVersionMax="47" xr10:uidLastSave="{00000000-0000-0000-0000-000000000000}"/>
  <bookViews>
    <workbookView xWindow="22160" yWindow="2110" windowWidth="14400" windowHeight="7370" tabRatio="720" firstSheet="2" activeTab="2" xr2:uid="{00000000-000D-0000-FFFF-FFFF00000000}"/>
  </bookViews>
  <sheets>
    <sheet name="C006見積依頼書【27017】作成" sheetId="5" r:id="rId1"/>
    <sheet name="C009変更届【27017】作成" sheetId="10" state="hidden" r:id="rId2"/>
    <sheet name="C006見積依頼書【27017】" sheetId="2" r:id="rId3"/>
    <sheet name="C009変更内容等届出書【27017】" sheetId="9" r:id="rId4"/>
    <sheet name="C006見積依頼書【27017】 (記入例)" sheetId="11" r:id="rId5"/>
    <sheet name="KintoneからC006クラウド" sheetId="8" state="hidden" r:id="rId6"/>
  </sheets>
  <definedNames>
    <definedName name="_xlnm._FilterDatabase" localSheetId="5" hidden="1">KintoneからC006クラウド!#REF!</definedName>
    <definedName name="_xlnm.Print_Area" localSheetId="2">'C006見積依頼書【27017】'!$A$2:$S$150</definedName>
    <definedName name="_xlnm.Print_Area" localSheetId="4">'C006見積依頼書【27017】 (記入例)'!$A$2:$S$150</definedName>
    <definedName name="_xlnm.Print_Area" localSheetId="3">'C009変更内容等届出書【27017】'!$A$2:$T$79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6" i="2" l="1"/>
  <c r="F85" i="2"/>
  <c r="R63" i="9"/>
  <c r="R60" i="9"/>
  <c r="R57" i="9"/>
  <c r="R54" i="9"/>
  <c r="R51" i="9"/>
  <c r="R43" i="9"/>
  <c r="R40" i="9"/>
  <c r="R37" i="9"/>
  <c r="R34" i="9"/>
  <c r="R31" i="9"/>
  <c r="AD61" i="9"/>
  <c r="AD58" i="9"/>
  <c r="AD55" i="9"/>
  <c r="AD52" i="9"/>
  <c r="AD49" i="9"/>
  <c r="AD41" i="9"/>
  <c r="AD38" i="9"/>
  <c r="AD35" i="9"/>
  <c r="AD32" i="9"/>
  <c r="AD29" i="9"/>
  <c r="AE41" i="9"/>
  <c r="AE38" i="9"/>
  <c r="AE35" i="9"/>
  <c r="AE32" i="9"/>
  <c r="AE29" i="9"/>
  <c r="AE61" i="9"/>
  <c r="AE58" i="9"/>
  <c r="AE55" i="9"/>
  <c r="AE52" i="9"/>
  <c r="AE49" i="9"/>
  <c r="Z49" i="9"/>
  <c r="P6" i="9" l="1"/>
  <c r="X6" i="9"/>
  <c r="R106" i="2"/>
  <c r="R100" i="2"/>
  <c r="R94" i="2"/>
  <c r="R88" i="2"/>
  <c r="R67" i="2"/>
  <c r="R61" i="2"/>
  <c r="R55" i="2"/>
  <c r="R49" i="2"/>
  <c r="D28" i="2"/>
  <c r="V136" i="11" l="1"/>
  <c r="U136" i="11"/>
  <c r="Z136" i="11"/>
  <c r="Y136" i="11"/>
  <c r="V135" i="11"/>
  <c r="Z135" i="11" s="1"/>
  <c r="U135" i="11"/>
  <c r="Y135" i="11" s="1"/>
  <c r="V134" i="11"/>
  <c r="U134" i="11"/>
  <c r="Z134" i="11"/>
  <c r="Y134" i="11"/>
  <c r="Y133" i="11"/>
  <c r="V133" i="11"/>
  <c r="U133" i="11"/>
  <c r="Z133" i="11"/>
  <c r="Z131" i="11"/>
  <c r="V131" i="11"/>
  <c r="U130" i="11"/>
  <c r="U128" i="11"/>
  <c r="Y130" i="11" s="1"/>
  <c r="Y128" i="11"/>
  <c r="U126" i="11"/>
  <c r="Y126" i="11"/>
  <c r="V124" i="11"/>
  <c r="Z124" i="11"/>
  <c r="V123" i="11"/>
  <c r="Z123" i="11" s="1"/>
  <c r="U122" i="11"/>
  <c r="Y122" i="11" s="1"/>
  <c r="U120" i="11"/>
  <c r="Y120" i="11" s="1"/>
  <c r="Y119" i="11"/>
  <c r="W118" i="11"/>
  <c r="AA118" i="11" s="1"/>
  <c r="V118" i="11"/>
  <c r="Z118" i="11"/>
  <c r="U117" i="11"/>
  <c r="Y117" i="11" s="1"/>
  <c r="U114" i="11"/>
  <c r="X114" i="11" s="1"/>
  <c r="U110" i="11"/>
  <c r="Y110" i="11"/>
  <c r="U109" i="11"/>
  <c r="Y109" i="11"/>
  <c r="V108" i="11"/>
  <c r="U108" i="11"/>
  <c r="Y108" i="11" s="1"/>
  <c r="Z108" i="11"/>
  <c r="U107" i="11"/>
  <c r="Y107" i="11" s="1"/>
  <c r="V106" i="11"/>
  <c r="Z106" i="11" s="1"/>
  <c r="U106" i="11"/>
  <c r="Y106" i="11" s="1"/>
  <c r="U104" i="11"/>
  <c r="Y104" i="11"/>
  <c r="U103" i="11"/>
  <c r="V102" i="11"/>
  <c r="U102" i="11"/>
  <c r="Y102" i="11" s="1"/>
  <c r="Z102" i="11"/>
  <c r="Y101" i="11"/>
  <c r="U101" i="11"/>
  <c r="V100" i="11"/>
  <c r="Z100" i="11" s="1"/>
  <c r="U100" i="11"/>
  <c r="Y100" i="11"/>
  <c r="U98" i="11"/>
  <c r="Y98" i="11" s="1"/>
  <c r="U97" i="11"/>
  <c r="V96" i="11"/>
  <c r="Z96" i="11" s="1"/>
  <c r="U96" i="11"/>
  <c r="Y96" i="11" s="1"/>
  <c r="U95" i="11"/>
  <c r="Y95" i="11"/>
  <c r="V94" i="11"/>
  <c r="Z94" i="11" s="1"/>
  <c r="U94" i="11"/>
  <c r="Y94" i="11"/>
  <c r="U92" i="11"/>
  <c r="Y92" i="11" s="1"/>
  <c r="Y91" i="11"/>
  <c r="U91" i="11"/>
  <c r="F93" i="11"/>
  <c r="V90" i="11"/>
  <c r="Z90" i="11" s="1"/>
  <c r="U90" i="11"/>
  <c r="Y90" i="11"/>
  <c r="U89" i="11"/>
  <c r="Y89" i="11"/>
  <c r="V88" i="11"/>
  <c r="U88" i="11"/>
  <c r="Y88" i="11" s="1"/>
  <c r="Z88" i="11"/>
  <c r="U86" i="11"/>
  <c r="Y86" i="11"/>
  <c r="U85" i="11"/>
  <c r="Y85" i="11"/>
  <c r="V84" i="11"/>
  <c r="U84" i="11"/>
  <c r="Z84" i="11"/>
  <c r="Y84" i="11"/>
  <c r="U83" i="11"/>
  <c r="Y83" i="11" s="1"/>
  <c r="V82" i="11"/>
  <c r="U82" i="11"/>
  <c r="Y82" i="11" s="1"/>
  <c r="Z82" i="11"/>
  <c r="Y76" i="11"/>
  <c r="V76" i="11"/>
  <c r="V75" i="11"/>
  <c r="Y75" i="11"/>
  <c r="U71" i="11"/>
  <c r="Y70" i="11"/>
  <c r="U70" i="11"/>
  <c r="V69" i="11"/>
  <c r="Z69" i="11" s="1"/>
  <c r="U69" i="11"/>
  <c r="Y69" i="11" s="1"/>
  <c r="U68" i="11"/>
  <c r="Y68" i="11"/>
  <c r="V67" i="11"/>
  <c r="Z67" i="11" s="1"/>
  <c r="U67" i="11"/>
  <c r="Y67" i="11"/>
  <c r="U65" i="11"/>
  <c r="Y65" i="11" s="1"/>
  <c r="Y64" i="11"/>
  <c r="U64" i="11"/>
  <c r="F66" i="11"/>
  <c r="V63" i="11"/>
  <c r="Z63" i="11" s="1"/>
  <c r="U63" i="11"/>
  <c r="Y63" i="11"/>
  <c r="U62" i="11"/>
  <c r="Y62" i="11" s="1"/>
  <c r="V61" i="11"/>
  <c r="U61" i="11"/>
  <c r="Y61" i="11" s="1"/>
  <c r="Z61" i="11"/>
  <c r="U59" i="11"/>
  <c r="Y59" i="11"/>
  <c r="U58" i="11"/>
  <c r="Y58" i="11"/>
  <c r="Y57" i="11"/>
  <c r="V57" i="11"/>
  <c r="U57" i="11"/>
  <c r="Z57" i="11"/>
  <c r="U56" i="11"/>
  <c r="Y56" i="11" s="1"/>
  <c r="Z55" i="11"/>
  <c r="V55" i="11"/>
  <c r="U55" i="11"/>
  <c r="Y55" i="11" s="1"/>
  <c r="U53" i="11"/>
  <c r="Y53" i="11" s="1"/>
  <c r="U52" i="11"/>
  <c r="V51" i="11"/>
  <c r="U51" i="11"/>
  <c r="Y51" i="11" s="1"/>
  <c r="Z51" i="11"/>
  <c r="U50" i="11"/>
  <c r="Y50" i="11" s="1"/>
  <c r="V49" i="11"/>
  <c r="Z49" i="11" s="1"/>
  <c r="U49" i="11"/>
  <c r="Y49" i="11"/>
  <c r="U47" i="11"/>
  <c r="Y46" i="11"/>
  <c r="U46" i="11"/>
  <c r="V45" i="11"/>
  <c r="Z45" i="11" s="1"/>
  <c r="U45" i="11"/>
  <c r="Y45" i="11" s="1"/>
  <c r="U44" i="11"/>
  <c r="Y44" i="11"/>
  <c r="V43" i="11"/>
  <c r="Z43" i="11" s="1"/>
  <c r="U43" i="11"/>
  <c r="Y43" i="11"/>
  <c r="V37" i="11"/>
  <c r="Y37" i="11" s="1"/>
  <c r="V36" i="11"/>
  <c r="Y36" i="11" s="1"/>
  <c r="Y33" i="11"/>
  <c r="V33" i="11"/>
  <c r="V28" i="11"/>
  <c r="Y28" i="11" s="1"/>
  <c r="U28" i="11"/>
  <c r="X28" i="11" s="1"/>
  <c r="V21" i="11"/>
  <c r="Y21" i="11"/>
  <c r="V20" i="11"/>
  <c r="Y20" i="11"/>
  <c r="V19" i="11"/>
  <c r="Y19" i="11" s="1"/>
  <c r="V18" i="11"/>
  <c r="Y18" i="11" s="1"/>
  <c r="V17" i="11"/>
  <c r="Y17" i="11" s="1"/>
  <c r="V16" i="11"/>
  <c r="Y16" i="11"/>
  <c r="V15" i="11"/>
  <c r="Y15" i="11" s="1"/>
  <c r="Y14" i="11"/>
  <c r="V14" i="11"/>
  <c r="V13" i="11"/>
  <c r="Y13" i="11"/>
  <c r="V12" i="11"/>
  <c r="Y12" i="11"/>
  <c r="V10" i="11"/>
  <c r="Y10" i="11" s="1"/>
  <c r="V5" i="11"/>
  <c r="Y5" i="11" s="1"/>
  <c r="X4" i="11"/>
  <c r="V4" i="11"/>
  <c r="U4" i="11"/>
  <c r="Y4" i="11"/>
  <c r="V3" i="11"/>
  <c r="Y3" i="11" s="1"/>
  <c r="I20" i="2"/>
  <c r="I19" i="2"/>
  <c r="Q5" i="2"/>
  <c r="AC64" i="9"/>
  <c r="J2" i="10"/>
  <c r="HP2" i="10"/>
  <c r="AI48" i="9"/>
  <c r="AI47" i="9"/>
  <c r="HL2" i="10"/>
  <c r="Z48" i="9"/>
  <c r="Z47" i="9"/>
  <c r="HH2" i="10"/>
  <c r="HE2" i="10"/>
  <c r="GV2" i="10"/>
  <c r="GU2" i="10"/>
  <c r="GS2" i="10"/>
  <c r="GQ2" i="10"/>
  <c r="GO2" i="10"/>
  <c r="GM2" i="10"/>
  <c r="GK2" i="10"/>
  <c r="GI2" i="10"/>
  <c r="GG2" i="10"/>
  <c r="GE2" i="10"/>
  <c r="GC2" i="10"/>
  <c r="FZ2" i="10"/>
  <c r="FX2" i="10"/>
  <c r="FV2" i="10"/>
  <c r="FT2" i="10"/>
  <c r="FR2" i="10"/>
  <c r="FP2" i="10"/>
  <c r="FN2" i="10"/>
  <c r="FL2" i="10"/>
  <c r="FJ2" i="10"/>
  <c r="EU2" i="10"/>
  <c r="EH2" i="10"/>
  <c r="DX2" i="10"/>
  <c r="DN2" i="10"/>
  <c r="DD2" i="10"/>
  <c r="CT2" i="10"/>
  <c r="CJ2" i="10"/>
  <c r="BZ2" i="10"/>
  <c r="BP2" i="10"/>
  <c r="BF2" i="10"/>
  <c r="AV2" i="10"/>
  <c r="AT2" i="10"/>
  <c r="AP2" i="10"/>
  <c r="AL2" i="10"/>
  <c r="AH2" i="10"/>
  <c r="AD2" i="10"/>
  <c r="Z2" i="10"/>
  <c r="V2" i="10"/>
  <c r="R2" i="10"/>
  <c r="N2" i="10"/>
  <c r="F48" i="11" l="1"/>
  <c r="Y47" i="11"/>
  <c r="F72" i="11"/>
  <c r="Y71" i="11"/>
  <c r="F105" i="11"/>
  <c r="Y103" i="11"/>
  <c r="F99" i="11"/>
  <c r="Y97" i="11"/>
  <c r="F54" i="11"/>
  <c r="Y52" i="11"/>
  <c r="F111" i="11"/>
  <c r="F60" i="11"/>
  <c r="F87" i="11"/>
  <c r="H2" i="10"/>
  <c r="AI64" i="9"/>
  <c r="AI63" i="9"/>
  <c r="AA63" i="9"/>
  <c r="X63" i="9"/>
  <c r="X62" i="9"/>
  <c r="X61" i="9"/>
  <c r="AA60" i="9"/>
  <c r="X60" i="9"/>
  <c r="X59" i="9"/>
  <c r="X58" i="9"/>
  <c r="AA57" i="9"/>
  <c r="X57" i="9"/>
  <c r="X56" i="9"/>
  <c r="X55" i="9"/>
  <c r="AA54" i="9"/>
  <c r="X54" i="9"/>
  <c r="X53" i="9"/>
  <c r="X52" i="9"/>
  <c r="AA51" i="9"/>
  <c r="X51" i="9"/>
  <c r="X50" i="9"/>
  <c r="X49" i="9"/>
  <c r="X48" i="9"/>
  <c r="X47" i="9"/>
  <c r="AA43" i="9"/>
  <c r="X43" i="9"/>
  <c r="X42" i="9"/>
  <c r="X41" i="9"/>
  <c r="AA40" i="9"/>
  <c r="X40" i="9"/>
  <c r="X39" i="9"/>
  <c r="X38" i="9"/>
  <c r="AA37" i="9"/>
  <c r="X37" i="9"/>
  <c r="X36" i="9"/>
  <c r="X35" i="9"/>
  <c r="AA34" i="9"/>
  <c r="X34" i="9"/>
  <c r="X33" i="9"/>
  <c r="X32" i="9"/>
  <c r="AA31" i="9"/>
  <c r="X31" i="9"/>
  <c r="X30" i="9"/>
  <c r="X29" i="9"/>
  <c r="AI28" i="9"/>
  <c r="AI27" i="9"/>
  <c r="Z27" i="9"/>
  <c r="Z28" i="9"/>
  <c r="X28" i="9"/>
  <c r="X27" i="9"/>
  <c r="X21" i="9"/>
  <c r="X20" i="9"/>
  <c r="X19" i="9"/>
  <c r="X18" i="9"/>
  <c r="X17" i="9"/>
  <c r="X16" i="9"/>
  <c r="X15" i="9"/>
  <c r="X14" i="9"/>
  <c r="AC2" i="9" l="1"/>
  <c r="AC3" i="9"/>
  <c r="X7" i="9"/>
  <c r="X13" i="9" l="1"/>
  <c r="AC63" i="9" l="1"/>
  <c r="Z63" i="9"/>
  <c r="AI62" i="9"/>
  <c r="Z62" i="9"/>
  <c r="AI61" i="9"/>
  <c r="Z61" i="9"/>
  <c r="AI60" i="9"/>
  <c r="AC60" i="9"/>
  <c r="Z60" i="9"/>
  <c r="AI59" i="9"/>
  <c r="Z59" i="9"/>
  <c r="AI58" i="9"/>
  <c r="Z58" i="9"/>
  <c r="AI57" i="9"/>
  <c r="AC57" i="9"/>
  <c r="Z57" i="9"/>
  <c r="AI56" i="9"/>
  <c r="Z56" i="9"/>
  <c r="AI55" i="9"/>
  <c r="Z55" i="9"/>
  <c r="AI54" i="9"/>
  <c r="AC54" i="9"/>
  <c r="Z54" i="9"/>
  <c r="AI53" i="9"/>
  <c r="Z53" i="9"/>
  <c r="AI52" i="9"/>
  <c r="Z52" i="9"/>
  <c r="AI51" i="9"/>
  <c r="AC51" i="9"/>
  <c r="Z51" i="9"/>
  <c r="AI50" i="9"/>
  <c r="Z50" i="9"/>
  <c r="AI49" i="9"/>
  <c r="AC5" i="9"/>
  <c r="AC6" i="9"/>
  <c r="R5" i="9"/>
  <c r="AC7" i="9" s="1"/>
  <c r="W13" i="9"/>
  <c r="AE13" i="9"/>
  <c r="W14" i="9"/>
  <c r="AE14" i="9"/>
  <c r="W15" i="9"/>
  <c r="AE15" i="9"/>
  <c r="W16" i="9"/>
  <c r="AE16" i="9"/>
  <c r="W17" i="9"/>
  <c r="AE17" i="9"/>
  <c r="W18" i="9"/>
  <c r="AE18" i="9"/>
  <c r="W19" i="9"/>
  <c r="AE19" i="9"/>
  <c r="W20" i="9"/>
  <c r="AE20" i="9"/>
  <c r="W21" i="9"/>
  <c r="AE21" i="9"/>
  <c r="Z29" i="9"/>
  <c r="AI29" i="9"/>
  <c r="Z30" i="9"/>
  <c r="AI30" i="9"/>
  <c r="Z31" i="9"/>
  <c r="AC31" i="9"/>
  <c r="AI31" i="9"/>
  <c r="Z32" i="9"/>
  <c r="AI32" i="9"/>
  <c r="Z33" i="9"/>
  <c r="AI33" i="9"/>
  <c r="Z34" i="9"/>
  <c r="AC34" i="9"/>
  <c r="AI34" i="9"/>
  <c r="Z35" i="9"/>
  <c r="AI35" i="9"/>
  <c r="Z36" i="9"/>
  <c r="AI36" i="9"/>
  <c r="Z37" i="9"/>
  <c r="AC37" i="9"/>
  <c r="AI37" i="9"/>
  <c r="Z38" i="9"/>
  <c r="AI38" i="9"/>
  <c r="Z39" i="9"/>
  <c r="AI39" i="9"/>
  <c r="Z40" i="9"/>
  <c r="AC40" i="9"/>
  <c r="AI40" i="9"/>
  <c r="Z41" i="9"/>
  <c r="AI41" i="9"/>
  <c r="Z42" i="9"/>
  <c r="AI42" i="9"/>
  <c r="Z43" i="9"/>
  <c r="AC43" i="9"/>
  <c r="AI43" i="9"/>
  <c r="U110" i="2" l="1"/>
  <c r="F110" i="2" s="1"/>
  <c r="Y110" i="2" s="1"/>
  <c r="ED2" i="5" s="1"/>
  <c r="U109" i="2"/>
  <c r="F109" i="2" s="1"/>
  <c r="F111" i="2" s="1"/>
  <c r="V108" i="2"/>
  <c r="R108" i="2" s="1"/>
  <c r="Z108" i="2" s="1"/>
  <c r="U108" i="2"/>
  <c r="F108" i="2" s="1"/>
  <c r="Y108" i="2" s="1"/>
  <c r="U107" i="2"/>
  <c r="V106" i="2"/>
  <c r="Z106" i="2" s="1"/>
  <c r="DY2" i="5" s="1"/>
  <c r="U106" i="2"/>
  <c r="F106" i="2" s="1"/>
  <c r="Y106" i="2" s="1"/>
  <c r="U104" i="2"/>
  <c r="F104" i="2" s="1"/>
  <c r="Y104" i="2" s="1"/>
  <c r="DV2" i="5" s="1"/>
  <c r="U103" i="2"/>
  <c r="F103" i="2" s="1"/>
  <c r="V102" i="2"/>
  <c r="R102" i="2" s="1"/>
  <c r="Z102" i="2" s="1"/>
  <c r="U102" i="2"/>
  <c r="U101" i="2"/>
  <c r="F101" i="2" s="1"/>
  <c r="Y101" i="2" s="1"/>
  <c r="V100" i="2"/>
  <c r="Z100" i="2" s="1"/>
  <c r="DQ2" i="5" s="1"/>
  <c r="U100" i="2"/>
  <c r="F100" i="2" s="1"/>
  <c r="Y100" i="2" s="1"/>
  <c r="U71" i="2"/>
  <c r="F71" i="2" s="1"/>
  <c r="Y71" i="2" s="1"/>
  <c r="DN2" i="5" s="1"/>
  <c r="U70" i="2"/>
  <c r="F70" i="2" s="1"/>
  <c r="F72" i="2" s="1"/>
  <c r="V69" i="2"/>
  <c r="R69" i="2" s="1"/>
  <c r="Z69" i="2" s="1"/>
  <c r="U69" i="2"/>
  <c r="U68" i="2"/>
  <c r="F68" i="2" s="1"/>
  <c r="Y68" i="2" s="1"/>
  <c r="V67" i="2"/>
  <c r="Z67" i="2" s="1"/>
  <c r="DI2" i="5" s="1"/>
  <c r="U67" i="2"/>
  <c r="F67" i="2" s="1"/>
  <c r="Y67" i="2" s="1"/>
  <c r="U65" i="2"/>
  <c r="F65" i="2" s="1"/>
  <c r="Y65" i="2" s="1"/>
  <c r="DF2" i="5" s="1"/>
  <c r="U64" i="2"/>
  <c r="F64" i="2" s="1"/>
  <c r="F66" i="2" s="1"/>
  <c r="V63" i="2"/>
  <c r="R63" i="2" s="1"/>
  <c r="Z63" i="2" s="1"/>
  <c r="U63" i="2"/>
  <c r="F63" i="2" s="1"/>
  <c r="Y63" i="2" s="1"/>
  <c r="U62" i="2"/>
  <c r="F62" i="2" s="1"/>
  <c r="Y62" i="2" s="1"/>
  <c r="V61" i="2"/>
  <c r="Z61" i="2" s="1"/>
  <c r="DA2" i="5" s="1"/>
  <c r="U61" i="2"/>
  <c r="F61" i="2" s="1"/>
  <c r="Y61" i="2" s="1"/>
  <c r="F107" i="2"/>
  <c r="Y107" i="2" s="1"/>
  <c r="F102" i="2"/>
  <c r="Y102" i="2" s="1"/>
  <c r="F69" i="2"/>
  <c r="Y69" i="2" s="1"/>
  <c r="U4" i="2"/>
  <c r="V3" i="2"/>
  <c r="V131" i="2"/>
  <c r="E131" i="2" s="1"/>
  <c r="Z131" i="2" s="1"/>
  <c r="Q2" i="5" s="1"/>
  <c r="U130" i="2"/>
  <c r="U128" i="2"/>
  <c r="U126" i="2"/>
  <c r="D126" i="2" s="1"/>
  <c r="Y126" i="2" s="1"/>
  <c r="CS2" i="5" s="1"/>
  <c r="V124" i="2"/>
  <c r="E124" i="2" s="1"/>
  <c r="V123" i="2"/>
  <c r="E123" i="2" s="1"/>
  <c r="U122" i="2"/>
  <c r="D122" i="2" s="1"/>
  <c r="Y122" i="2" s="1"/>
  <c r="CR2" i="5" s="1"/>
  <c r="U120" i="2"/>
  <c r="D120" i="2" s="1"/>
  <c r="Y120" i="2" s="1"/>
  <c r="CY2" i="5" s="1"/>
  <c r="W118" i="2"/>
  <c r="M118" i="2" s="1"/>
  <c r="AA118" i="2" s="1"/>
  <c r="AV2" i="5" s="1"/>
  <c r="V118" i="2"/>
  <c r="E118" i="2" s="1"/>
  <c r="Z118" i="2" s="1"/>
  <c r="O2" i="5" s="1"/>
  <c r="U117" i="2"/>
  <c r="D117" i="2" s="1"/>
  <c r="Y117" i="2" s="1"/>
  <c r="CQ2" i="5" s="1"/>
  <c r="U114" i="2"/>
  <c r="V94" i="2"/>
  <c r="V88" i="2"/>
  <c r="V82" i="2"/>
  <c r="U84" i="2"/>
  <c r="U82" i="2"/>
  <c r="U59" i="2"/>
  <c r="U58" i="2"/>
  <c r="V57" i="2"/>
  <c r="U57" i="2"/>
  <c r="V55" i="2"/>
  <c r="U56" i="2"/>
  <c r="U55" i="2"/>
  <c r="U53" i="2"/>
  <c r="F59" i="2"/>
  <c r="Y59" i="2" s="1"/>
  <c r="CK2" i="5" s="1"/>
  <c r="F58" i="2"/>
  <c r="V51" i="2"/>
  <c r="U52" i="2"/>
  <c r="F52" i="2" s="1"/>
  <c r="U51" i="2"/>
  <c r="V49" i="2"/>
  <c r="U50" i="2"/>
  <c r="U49" i="2"/>
  <c r="V43" i="2"/>
  <c r="V33" i="2"/>
  <c r="L33" i="2" s="1"/>
  <c r="V28" i="2"/>
  <c r="I28" i="2" s="1"/>
  <c r="U28" i="2"/>
  <c r="V21" i="2"/>
  <c r="V15" i="2"/>
  <c r="I15" i="2" s="1"/>
  <c r="V13" i="2"/>
  <c r="V10" i="2"/>
  <c r="L10" i="2" s="1"/>
  <c r="V5" i="2"/>
  <c r="Y119" i="2"/>
  <c r="V133" i="2"/>
  <c r="U133" i="2"/>
  <c r="DX2" i="5" l="1"/>
  <c r="Y61" i="9"/>
  <c r="V61" i="9" s="1"/>
  <c r="DD2" i="5"/>
  <c r="AB40" i="9"/>
  <c r="W40" i="9" s="1"/>
  <c r="DP2" i="5"/>
  <c r="Y58" i="9"/>
  <c r="V58" i="9" s="1"/>
  <c r="F60" i="2"/>
  <c r="DZ2" i="5"/>
  <c r="Y62" i="9"/>
  <c r="V62" i="9" s="1"/>
  <c r="DH2" i="5"/>
  <c r="Y41" i="9"/>
  <c r="V41" i="9" s="1"/>
  <c r="DK2" i="5"/>
  <c r="Y43" i="9"/>
  <c r="V43" i="9" s="1"/>
  <c r="D133" i="2"/>
  <c r="Y133" i="2" s="1"/>
  <c r="AX2" i="5" s="1"/>
  <c r="L114" i="2"/>
  <c r="X114" i="2" s="1"/>
  <c r="CX2" i="5" s="1"/>
  <c r="DR2" i="5"/>
  <c r="Y59" i="9"/>
  <c r="V59" i="9" s="1"/>
  <c r="DJ2" i="5"/>
  <c r="Y42" i="9"/>
  <c r="V42" i="9" s="1"/>
  <c r="EB2" i="5"/>
  <c r="AB63" i="9"/>
  <c r="W63" i="9" s="1"/>
  <c r="DS2" i="5"/>
  <c r="Y60" i="9"/>
  <c r="V60" i="9" s="1"/>
  <c r="EA2" i="5"/>
  <c r="Y63" i="9"/>
  <c r="V63" i="9" s="1"/>
  <c r="DB2" i="5"/>
  <c r="Y39" i="9"/>
  <c r="V39" i="9" s="1"/>
  <c r="DT2" i="5"/>
  <c r="AB60" i="9"/>
  <c r="W60" i="9" s="1"/>
  <c r="E133" i="2"/>
  <c r="Z133" i="2" s="1"/>
  <c r="AY2" i="5" s="1"/>
  <c r="CZ2" i="5"/>
  <c r="Y38" i="9"/>
  <c r="V38" i="9" s="1"/>
  <c r="DC2" i="5"/>
  <c r="Y40" i="9"/>
  <c r="V40" i="9" s="1"/>
  <c r="DL2" i="5"/>
  <c r="AB43" i="9"/>
  <c r="W43" i="9" s="1"/>
  <c r="F105" i="2"/>
  <c r="Y70" i="2"/>
  <c r="DM2" i="5" s="1"/>
  <c r="Y58" i="2"/>
  <c r="CJ2" i="5" s="1"/>
  <c r="D128" i="2"/>
  <c r="Y128" i="2" s="1"/>
  <c r="CV2" i="5" s="1"/>
  <c r="D130" i="2"/>
  <c r="Y130" i="2" s="1"/>
  <c r="CT2" i="5" s="1"/>
  <c r="Y64" i="2"/>
  <c r="DE2" i="5" s="1"/>
  <c r="Y109" i="2"/>
  <c r="EC2" i="5" s="1"/>
  <c r="Y52" i="2"/>
  <c r="CB2" i="5" s="1"/>
  <c r="Y103" i="2"/>
  <c r="DU2" i="5" s="1"/>
  <c r="F53" i="2"/>
  <c r="Y53" i="2" s="1"/>
  <c r="CC2" i="5" s="1"/>
  <c r="Y10" i="2"/>
  <c r="CW2" i="5" s="1"/>
  <c r="X4" i="2"/>
  <c r="CU2" i="5" s="1"/>
  <c r="Z94" i="2"/>
  <c r="CP2" i="5" s="1"/>
  <c r="Z88" i="2"/>
  <c r="CO2" i="5" s="1"/>
  <c r="R82" i="2"/>
  <c r="Z82" i="2" s="1"/>
  <c r="CN2" i="5" s="1"/>
  <c r="Z55" i="2"/>
  <c r="CG2" i="5" s="1"/>
  <c r="R43" i="2"/>
  <c r="Z43" i="2" s="1"/>
  <c r="BV2" i="5" s="1"/>
  <c r="R58" i="9" l="1"/>
  <c r="AH58" i="9" s="1"/>
  <c r="DW2" i="10" s="1"/>
  <c r="AE60" i="9"/>
  <c r="AH60" i="9"/>
  <c r="GP2" i="10" s="1"/>
  <c r="AD60" i="9"/>
  <c r="AE42" i="9"/>
  <c r="R42" i="9"/>
  <c r="AH42" i="9" s="1"/>
  <c r="FY2" i="10" s="1"/>
  <c r="AD42" i="9"/>
  <c r="AF60" i="9"/>
  <c r="AG60" i="9"/>
  <c r="AD40" i="9"/>
  <c r="AE40" i="9"/>
  <c r="AH40" i="9"/>
  <c r="AE39" i="9"/>
  <c r="AD39" i="9"/>
  <c r="R39" i="9"/>
  <c r="AH39" i="9" s="1"/>
  <c r="FU2" i="10" s="1"/>
  <c r="AH43" i="9"/>
  <c r="AD43" i="9"/>
  <c r="AE43" i="9"/>
  <c r="F54" i="2"/>
  <c r="AG63" i="9"/>
  <c r="AF63" i="9"/>
  <c r="AD63" i="9"/>
  <c r="AH63" i="9"/>
  <c r="GT2" i="10" s="1"/>
  <c r="AE63" i="9"/>
  <c r="AF40" i="9"/>
  <c r="AG40" i="9"/>
  <c r="AG43" i="9"/>
  <c r="AF43" i="9"/>
  <c r="R38" i="9"/>
  <c r="AH38" i="9" s="1"/>
  <c r="BY2" i="10" s="1"/>
  <c r="AD59" i="9"/>
  <c r="R59" i="9"/>
  <c r="AH59" i="9" s="1"/>
  <c r="GN2" i="10" s="1"/>
  <c r="AE59" i="9"/>
  <c r="R41" i="9"/>
  <c r="AH41" i="9" s="1"/>
  <c r="CI2" i="10" s="1"/>
  <c r="R61" i="9"/>
  <c r="AH61" i="9" s="1"/>
  <c r="EG2" i="10" s="1"/>
  <c r="AE62" i="9"/>
  <c r="R62" i="9"/>
  <c r="AH62" i="9" s="1"/>
  <c r="GR2" i="10" s="1"/>
  <c r="AD62" i="9"/>
  <c r="Z49" i="2"/>
  <c r="BY2" i="5" s="1"/>
  <c r="U91" i="2"/>
  <c r="F91" i="2" s="1"/>
  <c r="U92" i="2"/>
  <c r="F92" i="2" s="1"/>
  <c r="Y92" i="2" s="1"/>
  <c r="U98" i="2"/>
  <c r="F98" i="2" s="1"/>
  <c r="Y98" i="2" s="1"/>
  <c r="U97" i="2"/>
  <c r="F97" i="2" s="1"/>
  <c r="V96" i="2"/>
  <c r="U96" i="2"/>
  <c r="F96" i="2" s="1"/>
  <c r="Y96" i="2" s="1"/>
  <c r="Y57" i="9" s="1"/>
  <c r="V57" i="9" s="1"/>
  <c r="U95" i="2"/>
  <c r="F95" i="2" s="1"/>
  <c r="Y95" i="2" s="1"/>
  <c r="Y56" i="9" s="1"/>
  <c r="V56" i="9" s="1"/>
  <c r="V90" i="2"/>
  <c r="U90" i="2"/>
  <c r="U89" i="2"/>
  <c r="U88" i="2"/>
  <c r="Z123" i="2"/>
  <c r="P2" i="5" s="1"/>
  <c r="V136" i="2"/>
  <c r="U136" i="2"/>
  <c r="V135" i="2"/>
  <c r="U135" i="2"/>
  <c r="V134" i="2"/>
  <c r="U134" i="2"/>
  <c r="Z124" i="2"/>
  <c r="AW2" i="5" s="1"/>
  <c r="U86" i="2"/>
  <c r="Y86" i="2" s="1"/>
  <c r="U85" i="2"/>
  <c r="V84" i="2"/>
  <c r="U83" i="2"/>
  <c r="V76" i="2"/>
  <c r="F76" i="2" s="1"/>
  <c r="Y76" i="2" s="1"/>
  <c r="Y48" i="9" s="1"/>
  <c r="V48" i="9" s="1"/>
  <c r="V75" i="2"/>
  <c r="F75" i="2" s="1"/>
  <c r="Y75" i="2" s="1"/>
  <c r="F57" i="2"/>
  <c r="Y57" i="2" s="1"/>
  <c r="F56" i="2"/>
  <c r="Y56" i="2" s="1"/>
  <c r="F55" i="2"/>
  <c r="Y55" i="2" s="1"/>
  <c r="F51" i="2"/>
  <c r="Y51" i="2" s="1"/>
  <c r="F50" i="2"/>
  <c r="Y50" i="2" s="1"/>
  <c r="F49" i="2"/>
  <c r="Y49" i="2" s="1"/>
  <c r="U47" i="2"/>
  <c r="F47" i="2" s="1"/>
  <c r="Y47" i="2" s="1"/>
  <c r="U46" i="2"/>
  <c r="F46" i="2" s="1"/>
  <c r="V45" i="2"/>
  <c r="R45" i="2" s="1"/>
  <c r="Z45" i="2" s="1"/>
  <c r="AB31" i="9" s="1"/>
  <c r="W31" i="9" s="1"/>
  <c r="U45" i="2"/>
  <c r="U44" i="2"/>
  <c r="U43" i="2"/>
  <c r="V37" i="2"/>
  <c r="V36" i="2"/>
  <c r="Y3" i="2"/>
  <c r="BQ2" i="5" s="1"/>
  <c r="V20" i="2"/>
  <c r="V19" i="2"/>
  <c r="V18" i="2"/>
  <c r="V17" i="2"/>
  <c r="V16" i="2"/>
  <c r="V14" i="2"/>
  <c r="V12" i="2"/>
  <c r="V4" i="2"/>
  <c r="Q4" i="2" s="1"/>
  <c r="Y4" i="2" s="1"/>
  <c r="F2" i="5" s="1"/>
  <c r="D134" i="2" l="1"/>
  <c r="Y134" i="2" s="1"/>
  <c r="D63" i="9"/>
  <c r="EM2" i="10"/>
  <c r="K41" i="9"/>
  <c r="CL2" i="10"/>
  <c r="K39" i="9"/>
  <c r="CD2" i="10"/>
  <c r="D41" i="9"/>
  <c r="CK2" i="10"/>
  <c r="BW2" i="5"/>
  <c r="Y32" i="9"/>
  <c r="V32" i="9" s="1"/>
  <c r="P43" i="9"/>
  <c r="CR2" i="10"/>
  <c r="K40" i="9"/>
  <c r="CF2" i="10"/>
  <c r="AG31" i="9"/>
  <c r="AF31" i="9"/>
  <c r="D61" i="9"/>
  <c r="EI2" i="10"/>
  <c r="N2" i="5"/>
  <c r="Y47" i="9"/>
  <c r="V47" i="9" s="1"/>
  <c r="E134" i="2"/>
  <c r="Z134" i="2" s="1"/>
  <c r="I63" i="9"/>
  <c r="EO2" i="10"/>
  <c r="AE56" i="9"/>
  <c r="R56" i="9"/>
  <c r="AH56" i="9" s="1"/>
  <c r="GJ2" i="10" s="1"/>
  <c r="AD56" i="9"/>
  <c r="AE57" i="9"/>
  <c r="AH57" i="9"/>
  <c r="GL2" i="10" s="1"/>
  <c r="AD57" i="9"/>
  <c r="K59" i="9"/>
  <c r="EB2" i="10"/>
  <c r="P40" i="9"/>
  <c r="CH2" i="10"/>
  <c r="K43" i="9"/>
  <c r="CP2" i="10"/>
  <c r="D40" i="9"/>
  <c r="CE2" i="10"/>
  <c r="K60" i="9"/>
  <c r="ED2" i="10"/>
  <c r="D39" i="9"/>
  <c r="CC2" i="10"/>
  <c r="F93" i="2"/>
  <c r="R48" i="9"/>
  <c r="AH48" i="9" s="1"/>
  <c r="HO2" i="10" s="1"/>
  <c r="AE48" i="9"/>
  <c r="AD48" i="9"/>
  <c r="BX2" i="5"/>
  <c r="Y33" i="9"/>
  <c r="V33" i="9" s="1"/>
  <c r="D136" i="2"/>
  <c r="Y136" i="2" s="1"/>
  <c r="BZ2" i="5"/>
  <c r="Y34" i="9"/>
  <c r="V34" i="9" s="1"/>
  <c r="F87" i="2"/>
  <c r="Z136" i="2"/>
  <c r="E136" i="2"/>
  <c r="K62" i="9"/>
  <c r="EL2" i="10"/>
  <c r="I40" i="9"/>
  <c r="CG2" i="10"/>
  <c r="D43" i="9"/>
  <c r="CO2" i="10"/>
  <c r="P60" i="9"/>
  <c r="EF2" i="10"/>
  <c r="K58" i="9"/>
  <c r="DZ2" i="10"/>
  <c r="K42" i="9"/>
  <c r="CN2" i="10"/>
  <c r="D60" i="9"/>
  <c r="EC2" i="10"/>
  <c r="Z135" i="2"/>
  <c r="E135" i="2"/>
  <c r="CE2" i="5"/>
  <c r="Y35" i="9"/>
  <c r="V35" i="9" s="1"/>
  <c r="F99" i="2"/>
  <c r="K61" i="9"/>
  <c r="EJ2" i="10"/>
  <c r="D59" i="9"/>
  <c r="EA2" i="10"/>
  <c r="K63" i="9"/>
  <c r="EN2" i="10"/>
  <c r="GA2" i="10"/>
  <c r="FW2" i="10"/>
  <c r="I60" i="9"/>
  <c r="EE2" i="10"/>
  <c r="D58" i="9"/>
  <c r="DY2" i="10"/>
  <c r="CH2" i="5"/>
  <c r="Y37" i="9"/>
  <c r="V37" i="9" s="1"/>
  <c r="D38" i="9"/>
  <c r="CA2" i="10"/>
  <c r="D135" i="2"/>
  <c r="Y135" i="2" s="1"/>
  <c r="I43" i="9"/>
  <c r="CQ2" i="10"/>
  <c r="P63" i="9"/>
  <c r="EP2" i="10"/>
  <c r="D62" i="9"/>
  <c r="EK2" i="10"/>
  <c r="CF2" i="5"/>
  <c r="Y36" i="9"/>
  <c r="V36" i="9" s="1"/>
  <c r="K38" i="9"/>
  <c r="CB2" i="10"/>
  <c r="D42" i="9"/>
  <c r="CM2" i="10"/>
  <c r="Y85" i="2"/>
  <c r="Y97" i="2"/>
  <c r="Y46" i="2"/>
  <c r="F48" i="2"/>
  <c r="Y91" i="2"/>
  <c r="F89" i="2"/>
  <c r="Y89" i="2" s="1"/>
  <c r="Y53" i="9" s="1"/>
  <c r="V53" i="9" s="1"/>
  <c r="F82" i="2"/>
  <c r="Y82" i="2" s="1"/>
  <c r="F90" i="2"/>
  <c r="Y90" i="2" s="1"/>
  <c r="Y54" i="9" s="1"/>
  <c r="V54" i="9" s="1"/>
  <c r="F83" i="2"/>
  <c r="Y83" i="2" s="1"/>
  <c r="Y50" i="9" s="1"/>
  <c r="V50" i="9" s="1"/>
  <c r="R90" i="2"/>
  <c r="Z90" i="2" s="1"/>
  <c r="AB54" i="9" s="1"/>
  <c r="W54" i="9" s="1"/>
  <c r="F84" i="2"/>
  <c r="Y84" i="2" s="1"/>
  <c r="Y51" i="9" s="1"/>
  <c r="V51" i="9" s="1"/>
  <c r="R84" i="2"/>
  <c r="Z84" i="2" s="1"/>
  <c r="AB51" i="9" s="1"/>
  <c r="W51" i="9" s="1"/>
  <c r="R96" i="2"/>
  <c r="Z96" i="2" s="1"/>
  <c r="AB57" i="9" s="1"/>
  <c r="W57" i="9" s="1"/>
  <c r="F88" i="2"/>
  <c r="Y88" i="2" s="1"/>
  <c r="Y52" i="9" s="1"/>
  <c r="V52" i="9" s="1"/>
  <c r="R51" i="2"/>
  <c r="Z51" i="2" s="1"/>
  <c r="R57" i="2"/>
  <c r="Z57" i="2" s="1"/>
  <c r="D57" i="9" l="1"/>
  <c r="DS2" i="10"/>
  <c r="AG51" i="9"/>
  <c r="AF51" i="9"/>
  <c r="AH51" i="9"/>
  <c r="GD2" i="10" s="1"/>
  <c r="AD51" i="9"/>
  <c r="AE51" i="9"/>
  <c r="D56" i="9"/>
  <c r="DQ2" i="10"/>
  <c r="AG54" i="9"/>
  <c r="AF54" i="9"/>
  <c r="R32" i="9"/>
  <c r="AH32" i="9" s="1"/>
  <c r="BE2" i="10" s="1"/>
  <c r="AD53" i="9"/>
  <c r="R53" i="9"/>
  <c r="AH53" i="9" s="1"/>
  <c r="GF2" i="10" s="1"/>
  <c r="AE53" i="9"/>
  <c r="D48" i="9"/>
  <c r="HM2" i="10"/>
  <c r="HN2" i="10"/>
  <c r="K48" i="9"/>
  <c r="AE34" i="9"/>
  <c r="AH34" i="9"/>
  <c r="FO2" i="10" s="1"/>
  <c r="AD34" i="9"/>
  <c r="AE47" i="9"/>
  <c r="R47" i="9"/>
  <c r="AH47" i="9" s="1"/>
  <c r="HK2" i="10" s="1"/>
  <c r="AD47" i="9"/>
  <c r="AD50" i="9"/>
  <c r="R50" i="9"/>
  <c r="AH50" i="9" s="1"/>
  <c r="GB2" i="10" s="1"/>
  <c r="AE50" i="9"/>
  <c r="R35" i="9"/>
  <c r="AH35" i="9" s="1"/>
  <c r="BO2" i="10" s="1"/>
  <c r="K56" i="9"/>
  <c r="DR2" i="10"/>
  <c r="AG57" i="9"/>
  <c r="AF57" i="9"/>
  <c r="AD36" i="9"/>
  <c r="AE36" i="9"/>
  <c r="R36" i="9"/>
  <c r="AH36" i="9" s="1"/>
  <c r="FQ2" i="10" s="1"/>
  <c r="AD54" i="9"/>
  <c r="AH54" i="9"/>
  <c r="GH2" i="10" s="1"/>
  <c r="AE54" i="9"/>
  <c r="AE37" i="9"/>
  <c r="AH37" i="9"/>
  <c r="FS2" i="10" s="1"/>
  <c r="AD37" i="9"/>
  <c r="AD33" i="9"/>
  <c r="AE33" i="9"/>
  <c r="R33" i="9"/>
  <c r="AH33" i="9" s="1"/>
  <c r="FM2" i="10" s="1"/>
  <c r="I31" i="9"/>
  <c r="BC2" i="10"/>
  <c r="R52" i="9"/>
  <c r="AH52" i="9" s="1"/>
  <c r="DC2" i="10" s="1"/>
  <c r="K57" i="9"/>
  <c r="DT2" i="10"/>
  <c r="CI2" i="5"/>
  <c r="AB37" i="9"/>
  <c r="W37" i="9" s="1"/>
  <c r="CA2" i="5"/>
  <c r="AB34" i="9"/>
  <c r="W34" i="9" s="1"/>
  <c r="AA2" i="5"/>
  <c r="Y49" i="9"/>
  <c r="V49" i="9" s="1"/>
  <c r="P31" i="9"/>
  <c r="BD2" i="10"/>
  <c r="Z2" i="5"/>
  <c r="F37" i="2"/>
  <c r="F36" i="2"/>
  <c r="K52" i="9" l="1"/>
  <c r="DF2" i="10"/>
  <c r="D33" i="9"/>
  <c r="BI2" i="10"/>
  <c r="K36" i="9"/>
  <c r="BT2" i="10"/>
  <c r="D35" i="9"/>
  <c r="BQ2" i="10"/>
  <c r="D53" i="9"/>
  <c r="DG2" i="10"/>
  <c r="K51" i="9"/>
  <c r="CZ2" i="10"/>
  <c r="D52" i="9"/>
  <c r="DE2" i="10"/>
  <c r="D37" i="9"/>
  <c r="BU2" i="10"/>
  <c r="D36" i="9"/>
  <c r="BS2" i="10"/>
  <c r="K50" i="9"/>
  <c r="CX2" i="10"/>
  <c r="K34" i="9"/>
  <c r="BL2" i="10"/>
  <c r="D32" i="9"/>
  <c r="BG2" i="10"/>
  <c r="D51" i="9"/>
  <c r="CY2" i="10"/>
  <c r="P57" i="9"/>
  <c r="DV2" i="10"/>
  <c r="K32" i="9"/>
  <c r="BH2" i="10"/>
  <c r="AG37" i="9"/>
  <c r="AF37" i="9"/>
  <c r="K54" i="9"/>
  <c r="DJ2" i="10"/>
  <c r="D47" i="9"/>
  <c r="HI2" i="10"/>
  <c r="I54" i="9"/>
  <c r="DK2" i="10"/>
  <c r="I51" i="9"/>
  <c r="DA2" i="10"/>
  <c r="R49" i="9"/>
  <c r="AH49" i="9" s="1"/>
  <c r="CS2" i="10" s="1"/>
  <c r="P54" i="9"/>
  <c r="DL2" i="10"/>
  <c r="P51" i="9"/>
  <c r="DB2" i="10"/>
  <c r="AF34" i="9"/>
  <c r="AG34" i="9"/>
  <c r="I57" i="9"/>
  <c r="DU2" i="10"/>
  <c r="K37" i="9"/>
  <c r="BV2" i="10"/>
  <c r="D50" i="9"/>
  <c r="CW2" i="10"/>
  <c r="D54" i="9"/>
  <c r="DI2" i="10"/>
  <c r="K35" i="9"/>
  <c r="BR2" i="10"/>
  <c r="K47" i="9"/>
  <c r="HJ2" i="10"/>
  <c r="K53" i="9"/>
  <c r="DH2" i="10"/>
  <c r="K33" i="9"/>
  <c r="BJ2" i="10"/>
  <c r="D34" i="9"/>
  <c r="BK2" i="10"/>
  <c r="I18" i="2"/>
  <c r="AT2" i="5"/>
  <c r="AR2" i="5"/>
  <c r="AQ2" i="5"/>
  <c r="AP2" i="5"/>
  <c r="I34" i="9" l="1"/>
  <c r="BM2" i="10"/>
  <c r="I37" i="9"/>
  <c r="BW2" i="10"/>
  <c r="P37" i="9"/>
  <c r="BX2" i="10"/>
  <c r="K49" i="9"/>
  <c r="CV2" i="10"/>
  <c r="P34" i="9"/>
  <c r="BN2" i="10"/>
  <c r="D49" i="9"/>
  <c r="CU2" i="10"/>
  <c r="AS2" i="5"/>
  <c r="AK2" i="5"/>
  <c r="AJ2" i="5"/>
  <c r="AI2" i="5"/>
  <c r="AH2" i="5"/>
  <c r="AD2" i="5"/>
  <c r="AC2" i="5"/>
  <c r="AB2" i="5"/>
  <c r="F44" i="2"/>
  <c r="Y37" i="2"/>
  <c r="Y36" i="2"/>
  <c r="BA2" i="5"/>
  <c r="AZ2" i="5"/>
  <c r="Y33" i="2"/>
  <c r="BT2" i="5" s="1"/>
  <c r="M2" i="5" l="1"/>
  <c r="Y27" i="9"/>
  <c r="R2" i="5"/>
  <c r="Y28" i="9"/>
  <c r="AE2" i="5"/>
  <c r="AM2" i="5"/>
  <c r="AF2" i="5"/>
  <c r="AL2" i="5"/>
  <c r="X2" i="5" l="1"/>
  <c r="W2" i="5" l="1"/>
  <c r="BD2" i="5"/>
  <c r="BB2" i="5"/>
  <c r="BC2" i="5" l="1"/>
  <c r="BE2" i="5"/>
  <c r="F45" i="2"/>
  <c r="I14" i="2"/>
  <c r="I13" i="2"/>
  <c r="I12" i="2"/>
  <c r="Y5" i="2"/>
  <c r="Y15" i="2"/>
  <c r="BR2" i="5" s="1"/>
  <c r="I16" i="2"/>
  <c r="I21" i="2"/>
  <c r="X28" i="2"/>
  <c r="BS2" i="5" s="1"/>
  <c r="Y28" i="2"/>
  <c r="BI2" i="5" s="1"/>
  <c r="F43" i="2" l="1"/>
  <c r="Y43" i="2" s="1"/>
  <c r="V2" i="5"/>
  <c r="Y45" i="2"/>
  <c r="Y44" i="2"/>
  <c r="Y14" i="2"/>
  <c r="Y15" i="9" s="1"/>
  <c r="V15" i="9" s="1"/>
  <c r="Y20" i="2"/>
  <c r="Y20" i="9" s="1"/>
  <c r="V20" i="9" s="1"/>
  <c r="Y18" i="2"/>
  <c r="Y18" i="9" s="1"/>
  <c r="V18" i="9" s="1"/>
  <c r="Y19" i="2"/>
  <c r="Y19" i="9" s="1"/>
  <c r="V19" i="9" s="1"/>
  <c r="Y16" i="2"/>
  <c r="Y16" i="9" s="1"/>
  <c r="V16" i="9" s="1"/>
  <c r="Y21" i="2"/>
  <c r="Y21" i="9" s="1"/>
  <c r="V21" i="9" s="1"/>
  <c r="I17" i="2"/>
  <c r="Y12" i="2"/>
  <c r="Y13" i="9" s="1"/>
  <c r="V13" i="9" s="1"/>
  <c r="Y13" i="2"/>
  <c r="Y14" i="9" s="1"/>
  <c r="V14" i="9" s="1"/>
  <c r="S2" i="5" l="1"/>
  <c r="Y29" i="9"/>
  <c r="V29" i="9" s="1"/>
  <c r="Z19" i="9"/>
  <c r="D19" i="9" s="1"/>
  <c r="R19" i="9"/>
  <c r="AD19" i="9" s="1"/>
  <c r="AK2" i="10" s="1"/>
  <c r="AA19" i="9"/>
  <c r="K19" i="9" s="1"/>
  <c r="AC19" i="9" s="1"/>
  <c r="AJ2" i="10" s="1"/>
  <c r="Z16" i="9"/>
  <c r="D16" i="9" s="1"/>
  <c r="R16" i="9"/>
  <c r="AD16" i="9" s="1"/>
  <c r="Y2" i="10" s="1"/>
  <c r="AA16" i="9"/>
  <c r="K16" i="9" s="1"/>
  <c r="AC16" i="9" s="1"/>
  <c r="X2" i="10" s="1"/>
  <c r="Z18" i="9"/>
  <c r="D18" i="9" s="1"/>
  <c r="AA18" i="9"/>
  <c r="K18" i="9" s="1"/>
  <c r="AC18" i="9" s="1"/>
  <c r="AF2" i="10" s="1"/>
  <c r="R18" i="9"/>
  <c r="AD18" i="9" s="1"/>
  <c r="AG2" i="10" s="1"/>
  <c r="Z20" i="9"/>
  <c r="D20" i="9" s="1"/>
  <c r="R20" i="9"/>
  <c r="AD20" i="9" s="1"/>
  <c r="AO2" i="10" s="1"/>
  <c r="AA20" i="9"/>
  <c r="K20" i="9" s="1"/>
  <c r="AC20" i="9" s="1"/>
  <c r="AN2" i="10" s="1"/>
  <c r="Z13" i="9"/>
  <c r="D13" i="9" s="1"/>
  <c r="R13" i="9"/>
  <c r="AD13" i="9" s="1"/>
  <c r="M2" i="10" s="1"/>
  <c r="AA13" i="9"/>
  <c r="K13" i="9" s="1"/>
  <c r="AC13" i="9" s="1"/>
  <c r="L2" i="10" s="1"/>
  <c r="T2" i="5"/>
  <c r="Y30" i="9"/>
  <c r="V30" i="9" s="1"/>
  <c r="AA14" i="9"/>
  <c r="K14" i="9" s="1"/>
  <c r="AC14" i="9" s="1"/>
  <c r="P2" i="10" s="1"/>
  <c r="R14" i="9"/>
  <c r="AD14" i="9" s="1"/>
  <c r="Q2" i="10" s="1"/>
  <c r="Z14" i="9"/>
  <c r="D14" i="9" s="1"/>
  <c r="AA15" i="9"/>
  <c r="K15" i="9" s="1"/>
  <c r="AC15" i="9" s="1"/>
  <c r="T2" i="10" s="1"/>
  <c r="R15" i="9"/>
  <c r="AD15" i="9" s="1"/>
  <c r="U2" i="10" s="1"/>
  <c r="Z15" i="9"/>
  <c r="D15" i="9" s="1"/>
  <c r="U2" i="5"/>
  <c r="Y31" i="9"/>
  <c r="V31" i="9" s="1"/>
  <c r="AA21" i="9"/>
  <c r="Z21" i="9"/>
  <c r="D21" i="9" s="1"/>
  <c r="R21" i="9"/>
  <c r="AD21" i="9" s="1"/>
  <c r="AS2" i="10" s="1"/>
  <c r="Y17" i="2"/>
  <c r="Y17" i="9" s="1"/>
  <c r="V17" i="9" s="1"/>
  <c r="U94" i="2"/>
  <c r="F94" i="2" s="1"/>
  <c r="Y94" i="2" s="1"/>
  <c r="V28" i="9"/>
  <c r="V27" i="9"/>
  <c r="Z17" i="9" l="1"/>
  <c r="D17" i="9" s="1"/>
  <c r="R17" i="9"/>
  <c r="AD17" i="9" s="1"/>
  <c r="AC2" i="10" s="1"/>
  <c r="AA17" i="9"/>
  <c r="K17" i="9" s="1"/>
  <c r="AC17" i="9" s="1"/>
  <c r="AB2" i="10" s="1"/>
  <c r="AO2" i="5"/>
  <c r="Y55" i="9"/>
  <c r="V55" i="9" s="1"/>
  <c r="K21" i="9"/>
  <c r="AC21" i="9" s="1"/>
  <c r="AR2" i="10" s="1"/>
  <c r="R30" i="9"/>
  <c r="AH30" i="9" s="1"/>
  <c r="FI2" i="10" s="1"/>
  <c r="AE30" i="9"/>
  <c r="AD30" i="9"/>
  <c r="R29" i="9"/>
  <c r="AH29" i="9" s="1"/>
  <c r="AU2" i="10" s="1"/>
  <c r="AD31" i="9"/>
  <c r="AE31" i="9"/>
  <c r="AH31" i="9"/>
  <c r="FK2" i="10" s="1"/>
  <c r="R27" i="9"/>
  <c r="AH27" i="9" s="1"/>
  <c r="HD2" i="10" s="1"/>
  <c r="AE27" i="9"/>
  <c r="AD27" i="9"/>
  <c r="R28" i="9"/>
  <c r="AH28" i="9" s="1"/>
  <c r="HG2" i="10" s="1"/>
  <c r="AE28" i="9"/>
  <c r="AD28" i="9"/>
  <c r="K31" i="9" l="1"/>
  <c r="BB2" i="10"/>
  <c r="R55" i="9"/>
  <c r="AH55" i="9" s="1"/>
  <c r="DM2" i="10" s="1"/>
  <c r="HF2" i="10"/>
  <c r="K28" i="9"/>
  <c r="D27" i="9"/>
  <c r="GX2" i="10"/>
  <c r="D29" i="9"/>
  <c r="AW2" i="10"/>
  <c r="D28" i="9"/>
  <c r="GY2" i="10"/>
  <c r="K27" i="9"/>
  <c r="HC2" i="10"/>
  <c r="D30" i="9"/>
  <c r="AY2" i="10"/>
  <c r="D31" i="9"/>
  <c r="BA2" i="10"/>
  <c r="K29" i="9"/>
  <c r="AX2" i="10"/>
  <c r="K30" i="9"/>
  <c r="AZ2" i="10"/>
  <c r="D55" i="9" l="1"/>
  <c r="DO2" i="10"/>
  <c r="K55" i="9"/>
  <c r="DP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m-shimizu</author>
    <author>清水 美香</author>
    <author>吉野 繁</author>
  </authors>
  <commentList>
    <comment ref="I28" authorId="0" shapeId="0" xr:uid="{D9003286-AA38-420E-A294-20FBAD7DB3ED}">
      <text>
        <r>
          <rPr>
            <sz val="9"/>
            <color indexed="81"/>
            <rFont val="Meiryo UI"/>
            <family val="3"/>
            <charset val="128"/>
          </rPr>
          <t>NG日やご希望時期などございましたらご記入ください。</t>
        </r>
        <r>
          <rPr>
            <b/>
            <sz val="9"/>
            <color indexed="81"/>
            <rFont val="MS P ゴシック"/>
            <family val="3"/>
            <charset val="128"/>
          </rPr>
          <t xml:space="preserve">
</t>
        </r>
      </text>
    </comment>
    <comment ref="F46" authorId="1" shapeId="0" xr:uid="{051002B1-1F16-4317-A137-75949B622EE4}">
      <text>
        <r>
          <rPr>
            <sz val="9"/>
            <color indexed="81"/>
            <rFont val="Meiryo UI"/>
            <family val="3"/>
            <charset val="128"/>
          </rPr>
          <t xml:space="preserve">対象人数をご記入ください。
</t>
        </r>
      </text>
    </comment>
    <comment ref="F85" authorId="1" shapeId="0" xr:uid="{E6CB9EAE-5A2A-4F96-B05E-60D7C78A9740}">
      <text>
        <r>
          <rPr>
            <sz val="9"/>
            <color indexed="81"/>
            <rFont val="Meiryo UI"/>
            <family val="3"/>
            <charset val="128"/>
          </rPr>
          <t xml:space="preserve">対象人数をご記入ください。
</t>
        </r>
      </text>
    </comment>
    <comment ref="D120" authorId="2" shapeId="0" xr:uid="{D8C15A36-34B3-4E6B-ADB2-3A0008905C8A}">
      <text>
        <r>
          <rPr>
            <sz val="9"/>
            <color indexed="81"/>
            <rFont val="Meiryo UI"/>
            <family val="3"/>
            <charset val="128"/>
          </rPr>
          <t xml:space="preserve">適用宣言書の版変更のご予定がありましたら
有りにチェックをお願いします。
</t>
        </r>
      </text>
    </comment>
    <comment ref="D133" authorId="2" shapeId="0" xr:uid="{EFFA703E-A9B9-4647-81A9-B46471F3403F}">
      <text>
        <r>
          <rPr>
            <sz val="9"/>
            <color indexed="81"/>
            <rFont val="Meiryo UI"/>
            <family val="3"/>
            <charset val="128"/>
          </rPr>
          <t xml:space="preserve">西暦をご記入ください。
</t>
        </r>
      </text>
    </comment>
    <comment ref="E133" authorId="2" shapeId="0" xr:uid="{F80E73D2-150F-4224-95C9-3444CBBC1BE3}">
      <text>
        <r>
          <rPr>
            <sz val="9"/>
            <color indexed="81"/>
            <rFont val="Meiryo UI"/>
            <family val="3"/>
            <charset val="128"/>
          </rPr>
          <t xml:space="preserve">月をご記入ください。
</t>
        </r>
      </text>
    </comment>
    <comment ref="D134" authorId="2" shapeId="0" xr:uid="{F4792CA0-96A8-41C2-AF17-F3898F998D38}">
      <text>
        <r>
          <rPr>
            <sz val="9"/>
            <color indexed="81"/>
            <rFont val="Meiryo UI"/>
            <family val="3"/>
            <charset val="128"/>
          </rPr>
          <t xml:space="preserve">西暦をご記入ください。
</t>
        </r>
      </text>
    </comment>
    <comment ref="E134" authorId="2" shapeId="0" xr:uid="{788F5EDA-CB78-469E-BC6D-775F209F3C28}">
      <text>
        <r>
          <rPr>
            <sz val="9"/>
            <color indexed="81"/>
            <rFont val="Meiryo UI"/>
            <family val="3"/>
            <charset val="128"/>
          </rPr>
          <t xml:space="preserve">月をご記入ください。
</t>
        </r>
      </text>
    </comment>
    <comment ref="D135" authorId="2" shapeId="0" xr:uid="{243B1F44-04C5-42D3-BD66-7A11F6CC5B89}">
      <text>
        <r>
          <rPr>
            <sz val="9"/>
            <color indexed="81"/>
            <rFont val="Meiryo UI"/>
            <family val="3"/>
            <charset val="128"/>
          </rPr>
          <t xml:space="preserve">西暦をご記入ください。
</t>
        </r>
      </text>
    </comment>
    <comment ref="E135" authorId="2" shapeId="0" xr:uid="{D2A18D8E-6630-4DE4-965A-7359078EF048}">
      <text>
        <r>
          <rPr>
            <sz val="9"/>
            <color indexed="81"/>
            <rFont val="Meiryo UI"/>
            <family val="3"/>
            <charset val="128"/>
          </rPr>
          <t xml:space="preserve">月をご記入ください。
</t>
        </r>
      </text>
    </comment>
    <comment ref="D136" authorId="2" shapeId="0" xr:uid="{960EC1B1-A217-4DD5-9305-CDFD5353EB51}">
      <text>
        <r>
          <rPr>
            <sz val="9"/>
            <color indexed="81"/>
            <rFont val="Meiryo UI"/>
            <family val="3"/>
            <charset val="128"/>
          </rPr>
          <t xml:space="preserve">西暦をご記入ください。
</t>
        </r>
      </text>
    </comment>
    <comment ref="E136" authorId="2" shapeId="0" xr:uid="{9F715AB2-AA5B-409F-B1B9-DCCFBC4EF8F7}">
      <text>
        <r>
          <rPr>
            <sz val="9"/>
            <color indexed="81"/>
            <rFont val="Meiryo UI"/>
            <family val="3"/>
            <charset val="128"/>
          </rPr>
          <t xml:space="preserve">月をご記入ください。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m-shimizu</author>
    <author>清水 美香</author>
    <author>吉野 繁</author>
  </authors>
  <commentList>
    <comment ref="I28" authorId="0" shapeId="0" xr:uid="{356E6123-2A51-440D-AE23-7604A848360B}">
      <text>
        <r>
          <rPr>
            <sz val="9"/>
            <color indexed="81"/>
            <rFont val="Meiryo UI"/>
            <family val="3"/>
            <charset val="128"/>
          </rPr>
          <t>NG日やご希望時期などございましたらご記入ください。</t>
        </r>
        <r>
          <rPr>
            <b/>
            <sz val="9"/>
            <color indexed="81"/>
            <rFont val="MS P ゴシック"/>
            <family val="3"/>
            <charset val="128"/>
          </rPr>
          <t xml:space="preserve">
</t>
        </r>
      </text>
    </comment>
    <comment ref="F46" authorId="1" shapeId="0" xr:uid="{F51D56E9-AEF2-4BA8-95DF-7A63C65636C4}">
      <text>
        <r>
          <rPr>
            <sz val="9"/>
            <color indexed="81"/>
            <rFont val="Meiryo UI"/>
            <family val="3"/>
            <charset val="128"/>
          </rPr>
          <t xml:space="preserve">対象人数をご記入ください。
</t>
        </r>
      </text>
    </comment>
    <comment ref="F85" authorId="1" shapeId="0" xr:uid="{2F5EF070-B678-4D4B-8AC5-D54DCA217D94}">
      <text>
        <r>
          <rPr>
            <sz val="9"/>
            <color indexed="81"/>
            <rFont val="Meiryo UI"/>
            <family val="3"/>
            <charset val="128"/>
          </rPr>
          <t xml:space="preserve">対象人数をご記入ください。
</t>
        </r>
      </text>
    </comment>
    <comment ref="D120" authorId="2" shapeId="0" xr:uid="{4202C987-7BE9-476E-A8CE-528E8D81BE16}">
      <text>
        <r>
          <rPr>
            <sz val="9"/>
            <color indexed="81"/>
            <rFont val="Meiryo UI"/>
            <family val="3"/>
            <charset val="128"/>
          </rPr>
          <t xml:space="preserve">適用宣言書の版変更のご予定がありましたら
有りにチェックをお願いします。
</t>
        </r>
      </text>
    </comment>
    <comment ref="D133" authorId="2" shapeId="0" xr:uid="{2DBF5FE5-EF7C-43DF-BD94-AC06BF6F8B8D}">
      <text>
        <r>
          <rPr>
            <sz val="9"/>
            <color indexed="81"/>
            <rFont val="Meiryo UI"/>
            <family val="3"/>
            <charset val="128"/>
          </rPr>
          <t xml:space="preserve">西暦をご記入ください。
</t>
        </r>
      </text>
    </comment>
    <comment ref="E133" authorId="2" shapeId="0" xr:uid="{F8BDE7DC-C4A8-4F9E-BD73-28493AAED1A9}">
      <text>
        <r>
          <rPr>
            <sz val="9"/>
            <color indexed="81"/>
            <rFont val="Meiryo UI"/>
            <family val="3"/>
            <charset val="128"/>
          </rPr>
          <t xml:space="preserve">月をご記入ください。
</t>
        </r>
      </text>
    </comment>
    <comment ref="D134" authorId="2" shapeId="0" xr:uid="{4FA62CCC-71B4-406E-9797-C0B116611348}">
      <text>
        <r>
          <rPr>
            <sz val="9"/>
            <color indexed="81"/>
            <rFont val="Meiryo UI"/>
            <family val="3"/>
            <charset val="128"/>
          </rPr>
          <t xml:space="preserve">西暦をご記入ください。
</t>
        </r>
      </text>
    </comment>
    <comment ref="E134" authorId="2" shapeId="0" xr:uid="{D918B06E-0CB0-4241-A37F-969B4324D721}">
      <text>
        <r>
          <rPr>
            <sz val="9"/>
            <color indexed="81"/>
            <rFont val="Meiryo UI"/>
            <family val="3"/>
            <charset val="128"/>
          </rPr>
          <t xml:space="preserve">月をご記入ください。
</t>
        </r>
      </text>
    </comment>
    <comment ref="D135" authorId="2" shapeId="0" xr:uid="{F0DDDE44-11B5-426C-B402-226EB678B033}">
      <text>
        <r>
          <rPr>
            <sz val="9"/>
            <color indexed="81"/>
            <rFont val="Meiryo UI"/>
            <family val="3"/>
            <charset val="128"/>
          </rPr>
          <t xml:space="preserve">西暦をご記入ください。
</t>
        </r>
      </text>
    </comment>
    <comment ref="E135" authorId="2" shapeId="0" xr:uid="{E119C9A1-7AC0-4680-BEC3-81BF5CDB47A2}">
      <text>
        <r>
          <rPr>
            <sz val="9"/>
            <color indexed="81"/>
            <rFont val="Meiryo UI"/>
            <family val="3"/>
            <charset val="128"/>
          </rPr>
          <t xml:space="preserve">月をご記入ください。
</t>
        </r>
      </text>
    </comment>
    <comment ref="D136" authorId="2" shapeId="0" xr:uid="{5896BDB5-24AC-47CD-A9D4-B9FC144D3E2D}">
      <text>
        <r>
          <rPr>
            <sz val="9"/>
            <color indexed="81"/>
            <rFont val="Meiryo UI"/>
            <family val="3"/>
            <charset val="128"/>
          </rPr>
          <t xml:space="preserve">西暦をご記入ください。
</t>
        </r>
      </text>
    </comment>
    <comment ref="E136" authorId="2" shapeId="0" xr:uid="{F4E0CEF4-042C-41DE-B0B1-384CD70B3375}">
      <text>
        <r>
          <rPr>
            <sz val="9"/>
            <color indexed="81"/>
            <rFont val="Meiryo UI"/>
            <family val="3"/>
            <charset val="128"/>
          </rPr>
          <t xml:space="preserve">月をご記入ください。
</t>
        </r>
      </text>
    </comment>
  </commentList>
</comments>
</file>

<file path=xl/sharedStrings.xml><?xml version="1.0" encoding="utf-8"?>
<sst xmlns="http://schemas.openxmlformats.org/spreadsheetml/2006/main" count="1229" uniqueCount="576">
  <si>
    <t>記入日</t>
  </si>
  <si>
    <t>認証番号</t>
  </si>
  <si>
    <t>会社名</t>
  </si>
  <si>
    <t>日本語版</t>
  </si>
  <si>
    <t>英語版</t>
  </si>
  <si>
    <t>月</t>
  </si>
  <si>
    <t>会社コード_枝番コード</t>
  </si>
  <si>
    <t>国際マネジメントシステム認証機構株式会社</t>
    <rPh sb="0" eb="2">
      <t>コクサイ</t>
    </rPh>
    <rPh sb="12" eb="20">
      <t>ニンショウキコウカブシキガイシャ</t>
    </rPh>
    <phoneticPr fontId="18"/>
  </si>
  <si>
    <t>ISMS認証審査申請書（兼見積依頼書）</t>
    <phoneticPr fontId="18"/>
  </si>
  <si>
    <t>記入日</t>
    <rPh sb="0" eb="3">
      <t>キニュウビ</t>
    </rPh>
    <phoneticPr fontId="18"/>
  </si>
  <si>
    <t>認証番号</t>
    <rPh sb="0" eb="2">
      <t>ニンショウ</t>
    </rPh>
    <rPh sb="2" eb="4">
      <t>バンゴウ</t>
    </rPh>
    <phoneticPr fontId="18"/>
  </si>
  <si>
    <t>下記申請に基づき見積書の提出をお願い致します。</t>
    <phoneticPr fontId="18"/>
  </si>
  <si>
    <t>変更点</t>
    <rPh sb="0" eb="3">
      <t>ヘンコウテン</t>
    </rPh>
    <phoneticPr fontId="18"/>
  </si>
  <si>
    <t>1-1</t>
    <phoneticPr fontId="18"/>
  </si>
  <si>
    <t>名称</t>
    <rPh sb="0" eb="2">
      <t>メイショウ</t>
    </rPh>
    <phoneticPr fontId="18"/>
  </si>
  <si>
    <t>1-2</t>
  </si>
  <si>
    <t>2-1</t>
    <phoneticPr fontId="18"/>
  </si>
  <si>
    <t>希望時期（または都合の悪い時期）</t>
    <rPh sb="0" eb="4">
      <t>キボウジキ</t>
    </rPh>
    <rPh sb="8" eb="10">
      <t>ツゴウ</t>
    </rPh>
    <rPh sb="11" eb="12">
      <t>ワル</t>
    </rPh>
    <rPh sb="13" eb="15">
      <t>ジキ</t>
    </rPh>
    <phoneticPr fontId="18"/>
  </si>
  <si>
    <t>3.適用範囲について</t>
    <rPh sb="2" eb="6">
      <t>テキヨウハンイ</t>
    </rPh>
    <phoneticPr fontId="18"/>
  </si>
  <si>
    <t>非公開希望</t>
    <rPh sb="0" eb="3">
      <t>ヒコウカイ</t>
    </rPh>
    <rPh sb="3" eb="5">
      <t>キボウ</t>
    </rPh>
    <phoneticPr fontId="18"/>
  </si>
  <si>
    <t>所在地</t>
    <rPh sb="0" eb="3">
      <t>ショザイチ</t>
    </rPh>
    <phoneticPr fontId="18"/>
  </si>
  <si>
    <t>ビル名</t>
    <rPh sb="2" eb="3">
      <t>メイ</t>
    </rPh>
    <phoneticPr fontId="18"/>
  </si>
  <si>
    <t>階数</t>
    <rPh sb="0" eb="2">
      <t>カイスウ</t>
    </rPh>
    <phoneticPr fontId="18"/>
  </si>
  <si>
    <t>人数（社内）</t>
    <rPh sb="0" eb="2">
      <t>ニンズウ</t>
    </rPh>
    <rPh sb="3" eb="5">
      <t>シャナイ</t>
    </rPh>
    <phoneticPr fontId="18"/>
  </si>
  <si>
    <t>※ISMS責任者・役員・派遣・業務委託・短期アルバイト等を含む（社外常駐者は除く）</t>
    <phoneticPr fontId="18"/>
  </si>
  <si>
    <t>人</t>
    <rPh sb="0" eb="1">
      <t>ニン</t>
    </rPh>
    <phoneticPr fontId="18"/>
  </si>
  <si>
    <t>人数（社外）</t>
    <rPh sb="0" eb="2">
      <t>ニンズウ</t>
    </rPh>
    <rPh sb="3" eb="5">
      <t>シャガイ</t>
    </rPh>
    <phoneticPr fontId="18"/>
  </si>
  <si>
    <t>※社外常駐者</t>
    <phoneticPr fontId="18"/>
  </si>
  <si>
    <t>合計</t>
    <rPh sb="0" eb="2">
      <t>ゴウケイ</t>
    </rPh>
    <phoneticPr fontId="18"/>
  </si>
  <si>
    <t>4-1</t>
    <phoneticPr fontId="18"/>
  </si>
  <si>
    <t>4-4</t>
    <phoneticPr fontId="18"/>
  </si>
  <si>
    <t>枚</t>
    <rPh sb="0" eb="1">
      <t>マイ</t>
    </rPh>
    <phoneticPr fontId="18"/>
  </si>
  <si>
    <t>内部監査（完了月）</t>
    <phoneticPr fontId="18"/>
  </si>
  <si>
    <t>マネジメントレビュー</t>
    <phoneticPr fontId="18"/>
  </si>
  <si>
    <t>レコード番号</t>
  </si>
  <si>
    <t>更新者</t>
  </si>
  <si>
    <t>作成者</t>
  </si>
  <si>
    <t>更新日時</t>
  </si>
  <si>
    <t>作成日時</t>
  </si>
  <si>
    <t>旧_郵便番号</t>
  </si>
  <si>
    <t>合計</t>
  </si>
  <si>
    <t>案件名</t>
  </si>
  <si>
    <t>会社コード_枝番コード_システムエリア</t>
  </si>
  <si>
    <t>日本語版</t>
    <rPh sb="0" eb="4">
      <t>ニホンゴバン</t>
    </rPh>
    <phoneticPr fontId="18"/>
  </si>
  <si>
    <t>英語版</t>
    <rPh sb="0" eb="3">
      <t>エイゴバン</t>
    </rPh>
    <phoneticPr fontId="18"/>
  </si>
  <si>
    <t>有の場合⇒</t>
  </si>
  <si>
    <t>提出先（E-Mail）：jimu@icms.co.jp</t>
  </si>
  <si>
    <t>1.組織情報について</t>
    <rPh sb="2" eb="4">
      <t>ソシキ</t>
    </rPh>
    <rPh sb="4" eb="6">
      <t>ジョウホウ</t>
    </rPh>
    <phoneticPr fontId="18"/>
  </si>
  <si>
    <t>申請組織</t>
    <rPh sb="0" eb="2">
      <t>シンセイ</t>
    </rPh>
    <rPh sb="2" eb="4">
      <t>ソシキ</t>
    </rPh>
    <phoneticPr fontId="18"/>
  </si>
  <si>
    <t>連絡先</t>
    <rPh sb="0" eb="3">
      <t>レンラクサキ</t>
    </rPh>
    <phoneticPr fontId="18"/>
  </si>
  <si>
    <t>※ISMS担当者と同じ　➡　</t>
    <phoneticPr fontId="18"/>
  </si>
  <si>
    <t>（異なる場合は以下をご記入ください）</t>
    <phoneticPr fontId="18"/>
  </si>
  <si>
    <t>連絡担当者</t>
    <rPh sb="0" eb="2">
      <t>レンラク</t>
    </rPh>
    <rPh sb="2" eb="5">
      <t>タントウシャ</t>
    </rPh>
    <phoneticPr fontId="18"/>
  </si>
  <si>
    <t>職位</t>
    <rPh sb="0" eb="2">
      <t>ショクイ</t>
    </rPh>
    <phoneticPr fontId="18"/>
  </si>
  <si>
    <t>電話番号</t>
    <rPh sb="0" eb="2">
      <t>デンワ</t>
    </rPh>
    <rPh sb="2" eb="4">
      <t>バンゴウ</t>
    </rPh>
    <phoneticPr fontId="18"/>
  </si>
  <si>
    <t>FAX</t>
    <phoneticPr fontId="18"/>
  </si>
  <si>
    <t>メールアドレス</t>
    <phoneticPr fontId="18"/>
  </si>
  <si>
    <t>2.審査期間について</t>
    <rPh sb="2" eb="4">
      <t>シンサ</t>
    </rPh>
    <rPh sb="4" eb="6">
      <t>キカン</t>
    </rPh>
    <phoneticPr fontId="18"/>
  </si>
  <si>
    <t>審査の形式</t>
    <rPh sb="0" eb="2">
      <t>シンサ</t>
    </rPh>
    <rPh sb="3" eb="5">
      <t>ケイシキ</t>
    </rPh>
    <phoneticPr fontId="18"/>
  </si>
  <si>
    <t>サービス内容</t>
    <phoneticPr fontId="18"/>
  </si>
  <si>
    <t>サービス名</t>
    <rPh sb="4" eb="5">
      <t>メイ</t>
    </rPh>
    <phoneticPr fontId="18"/>
  </si>
  <si>
    <t>クラウドサービスプロバイダ</t>
  </si>
  <si>
    <t>4.その他</t>
    <rPh sb="4" eb="5">
      <t>タ</t>
    </rPh>
    <phoneticPr fontId="18"/>
  </si>
  <si>
    <t>情報セキュリティ継続の計画・実施・評価</t>
  </si>
  <si>
    <t>リスクアセスメントの実施</t>
    <rPh sb="10" eb="12">
      <t>ジッシ</t>
    </rPh>
    <phoneticPr fontId="18"/>
  </si>
  <si>
    <t>4-2</t>
    <phoneticPr fontId="18"/>
  </si>
  <si>
    <t>4-3</t>
    <phoneticPr fontId="18"/>
  </si>
  <si>
    <t>4-5</t>
    <phoneticPr fontId="18"/>
  </si>
  <si>
    <t>・審査の形式を選択してください。</t>
    <rPh sb="0" eb="2">
      <t>シンサ</t>
    </rPh>
    <rPh sb="3" eb="5">
      <t>ケイシキ</t>
    </rPh>
    <rPh sb="6" eb="8">
      <t>センタク</t>
    </rPh>
    <phoneticPr fontId="18"/>
  </si>
  <si>
    <t>・審査時期は、必ずしもご希望に添えない場合がございますので予めご了承ください。</t>
    <phoneticPr fontId="18"/>
  </si>
  <si>
    <t>名称</t>
  </si>
  <si>
    <t>郵便番号</t>
  </si>
  <si>
    <t>所在地</t>
  </si>
  <si>
    <t>連絡担当者</t>
  </si>
  <si>
    <t>FAX</t>
  </si>
  <si>
    <t>その名称と理由</t>
  </si>
  <si>
    <t>年</t>
  </si>
  <si>
    <t>情報セキュリティ継続の計画・実施・評価　年</t>
  </si>
  <si>
    <t>内部監査（完了月）　年</t>
  </si>
  <si>
    <t>マネジメントレビュー　年</t>
  </si>
  <si>
    <t>確認日</t>
  </si>
  <si>
    <t>JIS Q 27001(ISMS)の認証範囲と同一 または範囲内であるか？</t>
  </si>
  <si>
    <t>■備考欄</t>
  </si>
  <si>
    <t>希望時期（または都合の悪い時期）</t>
  </si>
  <si>
    <t>職位</t>
  </si>
  <si>
    <t>所在地（1-2と異なる場合はご記入ください）</t>
  </si>
  <si>
    <t>電話番号</t>
  </si>
  <si>
    <t>メールアドレス</t>
  </si>
  <si>
    <t>IMS担当者と同じ</t>
  </si>
  <si>
    <t>審査形式</t>
  </si>
  <si>
    <t>クラウドサービスカスタマ</t>
  </si>
  <si>
    <t>認証登録証副本</t>
  </si>
  <si>
    <t>ISMS-ACホームぺージ公開</t>
  </si>
  <si>
    <t>審査チーム閲覧不可情報資産</t>
  </si>
  <si>
    <t>クラウドサービスプロバイダ</t>
    <phoneticPr fontId="18"/>
  </si>
  <si>
    <t>クラウドサービスカスタマ</t>
    <phoneticPr fontId="18"/>
  </si>
  <si>
    <t>コンサルティング</t>
  </si>
  <si>
    <t>有</t>
    <rPh sb="0" eb="1">
      <t>アリ</t>
    </rPh>
    <phoneticPr fontId="18"/>
  </si>
  <si>
    <t>無</t>
    <rPh sb="0" eb="1">
      <t>ナシ</t>
    </rPh>
    <phoneticPr fontId="18"/>
  </si>
  <si>
    <t>ISMS審査と同時実施を希望</t>
    <phoneticPr fontId="18"/>
  </si>
  <si>
    <t>単独審査を希望</t>
    <phoneticPr fontId="18"/>
  </si>
  <si>
    <t>公開希望</t>
    <rPh sb="0" eb="2">
      <t>コウカイ</t>
    </rPh>
    <rPh sb="2" eb="4">
      <t>キボウ</t>
    </rPh>
    <phoneticPr fontId="18"/>
  </si>
  <si>
    <t>非公開希望</t>
    <rPh sb="0" eb="5">
      <t>ヒコウカイキボウ</t>
    </rPh>
    <phoneticPr fontId="18"/>
  </si>
  <si>
    <t>部門名称</t>
    <rPh sb="0" eb="2">
      <t>ブモン</t>
    </rPh>
    <rPh sb="2" eb="4">
      <t>メイショウ</t>
    </rPh>
    <phoneticPr fontId="18"/>
  </si>
  <si>
    <t>会社名⇒</t>
    <rPh sb="0" eb="3">
      <t>カイシャメイ</t>
    </rPh>
    <phoneticPr fontId="18"/>
  </si>
  <si>
    <t>　➡</t>
  </si>
  <si>
    <t>※「有」の場合は、コンサルティング情報をご記入ください。</t>
    <phoneticPr fontId="18"/>
  </si>
  <si>
    <t>担当者⇒</t>
    <rPh sb="0" eb="3">
      <t>タントウシャ</t>
    </rPh>
    <phoneticPr fontId="18"/>
  </si>
  <si>
    <t>4-6</t>
    <phoneticPr fontId="18"/>
  </si>
  <si>
    <t>※初回審査は必ずご記入ください。</t>
  </si>
  <si>
    <t>※初回審査は必ずご記入ください。</t>
    <phoneticPr fontId="18"/>
  </si>
  <si>
    <t>郵便番号　　　　　　　 〒</t>
    <rPh sb="0" eb="4">
      <t>ユウビンバンゴウ</t>
    </rPh>
    <phoneticPr fontId="18"/>
  </si>
  <si>
    <t>受審を希望する認証規格名　➡　</t>
    <rPh sb="0" eb="2">
      <t>ジュシン</t>
    </rPh>
    <rPh sb="3" eb="5">
      <t>キボウ</t>
    </rPh>
    <rPh sb="7" eb="9">
      <t>ニンショウ</t>
    </rPh>
    <rPh sb="9" eb="11">
      <t>キカク</t>
    </rPh>
    <rPh sb="11" eb="12">
      <t>メイ</t>
    </rPh>
    <phoneticPr fontId="18"/>
  </si>
  <si>
    <t>（初回提出の場合は選択不要）</t>
  </si>
  <si>
    <t>←1-1と異なる場合に記入</t>
    <phoneticPr fontId="18"/>
  </si>
  <si>
    <t>3-1-1</t>
    <phoneticPr fontId="18"/>
  </si>
  <si>
    <t>3-1-2</t>
    <phoneticPr fontId="18"/>
  </si>
  <si>
    <t>3-1-3</t>
    <phoneticPr fontId="18"/>
  </si>
  <si>
    <t>3-1-4</t>
    <phoneticPr fontId="18"/>
  </si>
  <si>
    <t>3-1-5</t>
    <phoneticPr fontId="18"/>
  </si>
  <si>
    <t>3-2-1</t>
    <phoneticPr fontId="18"/>
  </si>
  <si>
    <t>3-2-2</t>
    <phoneticPr fontId="18"/>
  </si>
  <si>
    <t>3-2-3</t>
    <phoneticPr fontId="18"/>
  </si>
  <si>
    <t>3-2-4</t>
    <phoneticPr fontId="18"/>
  </si>
  <si>
    <t>3-2-5</t>
    <phoneticPr fontId="18"/>
  </si>
  <si>
    <t>適用宣言書の改版予定(版数の変更予定)の「有」「無」を選択してください。</t>
    <phoneticPr fontId="18"/>
  </si>
  <si>
    <r>
      <t>認証登録証の副本の「必要」「不要」を選択してください。　</t>
    </r>
    <r>
      <rPr>
        <sz val="8"/>
        <color rgb="FFFF0000"/>
        <rFont val="Meiryo UI"/>
        <family val="3"/>
        <charset val="128"/>
      </rPr>
      <t>※1枚10,000円になります。</t>
    </r>
    <phoneticPr fontId="18"/>
  </si>
  <si>
    <t>※初回拡張審査時は、審査実施日迄にマネジメントシステム（リスクアセスメント、教育、内部監査、マネジメントレビュー、情報セキュリティ継続の
　 計画・実施・評価等）が一定期間運用されていることが必要です。</t>
    <rPh sb="3" eb="5">
      <t>カクチョウ</t>
    </rPh>
    <rPh sb="10" eb="12">
      <t>シンサ</t>
    </rPh>
    <rPh sb="12" eb="15">
      <t>ジッシビ</t>
    </rPh>
    <rPh sb="15" eb="16">
      <t>マデ</t>
    </rPh>
    <phoneticPr fontId="18"/>
  </si>
  <si>
    <t>4-7</t>
    <phoneticPr fontId="18"/>
  </si>
  <si>
    <t>3-1-1 サービス名</t>
  </si>
  <si>
    <t>3-2-1 サービス名</t>
  </si>
  <si>
    <t>3-1-2 サービス内容</t>
  </si>
  <si>
    <t>3-1-3 部門名称</t>
  </si>
  <si>
    <t>3-1-3 所在地</t>
  </si>
  <si>
    <t>3-1-3 ビル名</t>
  </si>
  <si>
    <t>3-1-3 階数</t>
  </si>
  <si>
    <t>3-1-3 人数（社内）</t>
  </si>
  <si>
    <t>3-1-3 人数（社外）</t>
  </si>
  <si>
    <t>3-1-3 合計</t>
  </si>
  <si>
    <t>3-2-2 サービス内容</t>
  </si>
  <si>
    <t>3-2-3 部門名称</t>
  </si>
  <si>
    <t>3-2-3 所在地</t>
  </si>
  <si>
    <t>3-2-3 ビル名</t>
  </si>
  <si>
    <t>3-2-3 階数</t>
  </si>
  <si>
    <t>3-2-3 人数（社内）</t>
  </si>
  <si>
    <t>3-2-3 人数（社外）</t>
  </si>
  <si>
    <t>3-2-3 合計</t>
  </si>
  <si>
    <t>3-2-4 部門名称</t>
  </si>
  <si>
    <t>3-2-4 所在地</t>
  </si>
  <si>
    <t>3-2-4 ビル名</t>
  </si>
  <si>
    <t>3-2-4 階数</t>
  </si>
  <si>
    <t>3-2-4 人数（社内）</t>
  </si>
  <si>
    <t>3-2-4 人数（社外）</t>
  </si>
  <si>
    <t>3-2-5 組織部門名称</t>
  </si>
  <si>
    <t>3-2-5 所在地</t>
  </si>
  <si>
    <t>3-2-5 ビル名</t>
  </si>
  <si>
    <t>3-2-5 階数</t>
  </si>
  <si>
    <t>3-2-5 人数（社内）</t>
  </si>
  <si>
    <t>3-2-5 人数（社外）</t>
  </si>
  <si>
    <t>3-2-5 合計</t>
  </si>
  <si>
    <t>3.変更点</t>
  </si>
  <si>
    <t>3-1-3 非公開希望</t>
  </si>
  <si>
    <t>3-1-4 部門名称</t>
  </si>
  <si>
    <t>3-1-4 所在地</t>
  </si>
  <si>
    <t>3-1-4 非公開希望</t>
  </si>
  <si>
    <t>3-1-4 ビル名</t>
  </si>
  <si>
    <t>3-1-4 階数</t>
  </si>
  <si>
    <t>3-1-4 人数（社内）</t>
  </si>
  <si>
    <t>3-1-4 合計</t>
  </si>
  <si>
    <t>3-1-5 部門名称</t>
  </si>
  <si>
    <t>3-1-5 所在地</t>
  </si>
  <si>
    <t>3-1-5 非公開希望</t>
  </si>
  <si>
    <t>3-1-5 ビル名</t>
  </si>
  <si>
    <t>3-1-5 階数</t>
  </si>
  <si>
    <t>3-1-5 人数（社内）</t>
  </si>
  <si>
    <t>3-1-5 人数（社外）</t>
  </si>
  <si>
    <t>3-1-5 合計</t>
  </si>
  <si>
    <t>3-2-3 非公開希望</t>
  </si>
  <si>
    <t>3-2-4 非公開希望</t>
  </si>
  <si>
    <t>3-2-5 非公開希望</t>
  </si>
  <si>
    <t>受審を希望する認証規格</t>
  </si>
  <si>
    <t>遠隔監査実施希望有無</t>
  </si>
  <si>
    <t>1.変更点</t>
  </si>
  <si>
    <t>4.変更点</t>
  </si>
  <si>
    <t>適用宣言書</t>
  </si>
  <si>
    <t>Ver8.3</t>
    <phoneticPr fontId="18"/>
  </si>
  <si>
    <t>JIP-ISMS517-1.0</t>
    <phoneticPr fontId="18"/>
  </si>
  <si>
    <t>必要</t>
    <rPh sb="0" eb="2">
      <t>ヒツヨウ</t>
    </rPh>
    <phoneticPr fontId="18"/>
  </si>
  <si>
    <t>不要</t>
    <rPh sb="0" eb="2">
      <t>フヨウ</t>
    </rPh>
    <phoneticPr fontId="18"/>
  </si>
  <si>
    <t>3-1-6</t>
    <phoneticPr fontId="18"/>
  </si>
  <si>
    <t>3-1-7</t>
    <phoneticPr fontId="18"/>
  </si>
  <si>
    <t>3-2-6</t>
    <phoneticPr fontId="18"/>
  </si>
  <si>
    <t>3-2-7</t>
    <phoneticPr fontId="18"/>
  </si>
  <si>
    <t>3-1-6 部門名称</t>
  </si>
  <si>
    <t>3-1-6 非公開希望</t>
  </si>
  <si>
    <t>3-1-6 所在地</t>
  </si>
  <si>
    <t>3-1-6 ビル名</t>
  </si>
  <si>
    <t>3-1-6 階数</t>
  </si>
  <si>
    <t>3-1-6 人数（社内）</t>
  </si>
  <si>
    <t>3-1-6 人数（社外）</t>
  </si>
  <si>
    <t>3-1-6 合計</t>
  </si>
  <si>
    <t>3-1-7 部門名称</t>
  </si>
  <si>
    <t>3-1-7 非公開希望</t>
  </si>
  <si>
    <t>3-1-7 所在地</t>
  </si>
  <si>
    <t>3-1-7 ビル名</t>
  </si>
  <si>
    <t>3-1-7 階数</t>
  </si>
  <si>
    <t>3-1-7 人数（社内）</t>
  </si>
  <si>
    <t>3-1-7 人数（社外）</t>
  </si>
  <si>
    <t>3-1-7 合計</t>
  </si>
  <si>
    <t>3-2-6 部門名称</t>
  </si>
  <si>
    <t>3-2-6 非公開希望</t>
  </si>
  <si>
    <t>3-2-6 所在地</t>
  </si>
  <si>
    <t>3-2-6 ビル名</t>
  </si>
  <si>
    <t>3-2-6 階数</t>
  </si>
  <si>
    <t>3-2-6 人数（社内）</t>
  </si>
  <si>
    <t>3-2-6 人数（社外）</t>
  </si>
  <si>
    <t>3-2-6 合計</t>
  </si>
  <si>
    <t>3-2-7 部門名称</t>
  </si>
  <si>
    <t>3-2-7 非公開希望</t>
  </si>
  <si>
    <t>3-2-7 所在地</t>
  </si>
  <si>
    <t>3-2-7 ビル名</t>
  </si>
  <si>
    <t>3-2-7 階数</t>
  </si>
  <si>
    <t>3-2-7 人数（社内）</t>
  </si>
  <si>
    <t>3-2-7 人数（社外）</t>
  </si>
  <si>
    <t>3-2-7 合計</t>
  </si>
  <si>
    <t>3-2-5 部門名称</t>
    <phoneticPr fontId="18"/>
  </si>
  <si>
    <t>担当者</t>
    <phoneticPr fontId="18"/>
  </si>
  <si>
    <t>担当者</t>
    <phoneticPr fontId="18"/>
  </si>
  <si>
    <t>3-1-4 人数（社外）</t>
    <phoneticPr fontId="18"/>
  </si>
  <si>
    <r>
      <t xml:space="preserve">遠隔審査実施の希望
</t>
    </r>
    <r>
      <rPr>
        <sz val="9"/>
        <rFont val="Meiryo UI"/>
        <family val="3"/>
        <charset val="128"/>
      </rPr>
      <t>※審査チームが貴社に訪問して対面による審査を行いますが、遠隔審査合意書に合意をいただいたうえで、可能な範囲でTV会議システムを
　 用いた遠隔審査を実施できます。なお、弊社で検討した結果、遠隔審査を実施できない場合がありますのでご承知おきください。</t>
    </r>
    <phoneticPr fontId="18"/>
  </si>
  <si>
    <t>※特別審査時（所在地の変更、適用範囲の拡大）は、該当する審査迄にマネジメントシステム（リスクアセスメント、教育、内部監査、
 　マネジメントレビュー、等）が運用されていることが必要です。</t>
    <phoneticPr fontId="18"/>
  </si>
  <si>
    <t>ISMS構築／運用のコンサルティングの「有」「無」を選択してください。</t>
    <rPh sb="26" eb="28">
      <t>センタク</t>
    </rPh>
    <phoneticPr fontId="18"/>
  </si>
  <si>
    <t>※「必要」の場合は、「日本語版」「英語版」の枚数をそれぞれご記入ください。</t>
    <phoneticPr fontId="18"/>
  </si>
  <si>
    <t>ISMS-AC ホームページへの「公開希望」「非公開希望」を選択してください。</t>
    <rPh sb="17" eb="21">
      <t>コウカイキボウ</t>
    </rPh>
    <rPh sb="23" eb="28">
      <t>ヒコウカイキボウ</t>
    </rPh>
    <phoneticPr fontId="18"/>
  </si>
  <si>
    <t>審査時、審査チームが一切閲覧できない情報資産の「有」「無」を選択してください。</t>
    <phoneticPr fontId="18"/>
  </si>
  <si>
    <t>右記の実施月(予定月)をご記入ください。</t>
    <rPh sb="0" eb="2">
      <t>ウキ</t>
    </rPh>
    <phoneticPr fontId="18"/>
  </si>
  <si>
    <t>※「有」の場合は、情報資産と理由をご記入ください。</t>
    <phoneticPr fontId="18"/>
  </si>
  <si>
    <t>その他</t>
    <rPh sb="2" eb="3">
      <t>タ</t>
    </rPh>
    <phoneticPr fontId="18"/>
  </si>
  <si>
    <t>拠点名（部署名）</t>
    <rPh sb="0" eb="3">
      <t>キョテンメイ</t>
    </rPh>
    <rPh sb="4" eb="7">
      <t>ブショメイ</t>
    </rPh>
    <phoneticPr fontId="18"/>
  </si>
  <si>
    <t>2-1-7</t>
    <phoneticPr fontId="18"/>
  </si>
  <si>
    <t>2-1-6</t>
    <phoneticPr fontId="18"/>
  </si>
  <si>
    <t>2-1-5</t>
    <phoneticPr fontId="18"/>
  </si>
  <si>
    <t>2-1-4</t>
    <phoneticPr fontId="18"/>
  </si>
  <si>
    <t>2-1-3</t>
    <phoneticPr fontId="18"/>
  </si>
  <si>
    <t>2-1-2</t>
    <phoneticPr fontId="18"/>
  </si>
  <si>
    <t>2-1-1</t>
    <phoneticPr fontId="18"/>
  </si>
  <si>
    <t>変更日</t>
    <rPh sb="0" eb="3">
      <t>ヘンコウビ</t>
    </rPh>
    <phoneticPr fontId="18"/>
  </si>
  <si>
    <t>区分</t>
    <rPh sb="0" eb="2">
      <t>クブン</t>
    </rPh>
    <phoneticPr fontId="18"/>
  </si>
  <si>
    <t>変更後</t>
    <rPh sb="0" eb="3">
      <t>ヘンコウゴ</t>
    </rPh>
    <phoneticPr fontId="18"/>
  </si>
  <si>
    <t>変更前</t>
    <rPh sb="0" eb="3">
      <t>ヘンコウマエ</t>
    </rPh>
    <phoneticPr fontId="18"/>
  </si>
  <si>
    <t>Kintoneから0変換</t>
    <rPh sb="10" eb="12">
      <t>ヘンカン</t>
    </rPh>
    <phoneticPr fontId="18"/>
  </si>
  <si>
    <t>Kintoneから</t>
    <phoneticPr fontId="18"/>
  </si>
  <si>
    <t>変更判断②</t>
    <rPh sb="0" eb="4">
      <t>ヘンコウハンダン</t>
    </rPh>
    <phoneticPr fontId="18"/>
  </si>
  <si>
    <t>変更判断①</t>
    <rPh sb="0" eb="4">
      <t>ヘンコウハンダン</t>
    </rPh>
    <phoneticPr fontId="18"/>
  </si>
  <si>
    <t>項目</t>
    <rPh sb="0" eb="2">
      <t>コウモク</t>
    </rPh>
    <phoneticPr fontId="18"/>
  </si>
  <si>
    <t>No</t>
    <phoneticPr fontId="18"/>
  </si>
  <si>
    <t>2.適用範囲について</t>
    <rPh sb="2" eb="6">
      <t>テキヨウハンイ</t>
    </rPh>
    <phoneticPr fontId="18"/>
  </si>
  <si>
    <t>e-mail</t>
    <phoneticPr fontId="18"/>
  </si>
  <si>
    <t>TEL</t>
    <phoneticPr fontId="18"/>
  </si>
  <si>
    <t>連絡先担当者</t>
    <rPh sb="0" eb="3">
      <t>レンラクサキ</t>
    </rPh>
    <rPh sb="3" eb="6">
      <t>タントウシャ</t>
    </rPh>
    <phoneticPr fontId="18"/>
  </si>
  <si>
    <t>郵便番号　　　　〒</t>
    <rPh sb="0" eb="4">
      <t>ユウビンバンゴウ</t>
    </rPh>
    <phoneticPr fontId="18"/>
  </si>
  <si>
    <t>申請組織</t>
    <rPh sb="0" eb="4">
      <t>シンセイソシキ</t>
    </rPh>
    <phoneticPr fontId="18"/>
  </si>
  <si>
    <t>名称</t>
    <phoneticPr fontId="18"/>
  </si>
  <si>
    <t>1-2</t>
    <phoneticPr fontId="18"/>
  </si>
  <si>
    <t>変更判断</t>
    <rPh sb="0" eb="4">
      <t>ヘンコウハンダン</t>
    </rPh>
    <phoneticPr fontId="18"/>
  </si>
  <si>
    <t>〇</t>
    <phoneticPr fontId="18"/>
  </si>
  <si>
    <t>※変更後の内容は、C006見積依頼書の内容が反映されております。</t>
    <rPh sb="1" eb="3">
      <t>ヘンコウ</t>
    </rPh>
    <rPh sb="3" eb="4">
      <t>ゴ</t>
    </rPh>
    <rPh sb="5" eb="7">
      <t>ナイヨウ</t>
    </rPh>
    <rPh sb="19" eb="21">
      <t>ナイヨウ</t>
    </rPh>
    <rPh sb="22" eb="24">
      <t>ハンエイ</t>
    </rPh>
    <phoneticPr fontId="18"/>
  </si>
  <si>
    <t>認証番号</t>
    <rPh sb="0" eb="4">
      <t>ニンショウバンゴウ</t>
    </rPh>
    <phoneticPr fontId="18"/>
  </si>
  <si>
    <r>
      <t>該当する場合は区分に「〇」が表示されます。内容を確認し、</t>
    </r>
    <r>
      <rPr>
        <b/>
        <sz val="11.5"/>
        <color rgb="FFFF0000"/>
        <rFont val="Meiryo UI"/>
        <family val="3"/>
        <charset val="128"/>
      </rPr>
      <t>変更日をご記入</t>
    </r>
    <r>
      <rPr>
        <b/>
        <sz val="11.5"/>
        <rFont val="Meiryo UI"/>
        <family val="3"/>
        <charset val="128"/>
      </rPr>
      <t>ください。</t>
    </r>
    <phoneticPr fontId="18"/>
  </si>
  <si>
    <t>認証番号</t>
    <phoneticPr fontId="18"/>
  </si>
  <si>
    <t>ご記入日</t>
    <rPh sb="1" eb="3">
      <t>キニュウ</t>
    </rPh>
    <rPh sb="3" eb="4">
      <t>ヒ</t>
    </rPh>
    <phoneticPr fontId="18"/>
  </si>
  <si>
    <t>会社コード</t>
    <rPh sb="0" eb="2">
      <t>カイシャ</t>
    </rPh>
    <phoneticPr fontId="18"/>
  </si>
  <si>
    <t>案件名</t>
    <rPh sb="0" eb="3">
      <t>アンケンメイ</t>
    </rPh>
    <phoneticPr fontId="18"/>
  </si>
  <si>
    <t>提出先（E-Mail）：jimu@icms.co.jp</t>
    <phoneticPr fontId="18"/>
  </si>
  <si>
    <t>ISMS連絡先</t>
    <phoneticPr fontId="18"/>
  </si>
  <si>
    <t>サービス内容</t>
    <rPh sb="4" eb="6">
      <t>ナイヨウ</t>
    </rPh>
    <phoneticPr fontId="18"/>
  </si>
  <si>
    <t>3.届出事項について</t>
    <rPh sb="2" eb="4">
      <t>トドケデ</t>
    </rPh>
    <rPh sb="4" eb="6">
      <t>ジコウ</t>
    </rPh>
    <phoneticPr fontId="18"/>
  </si>
  <si>
    <r>
      <t>該当する場合は区分に「〇」を選択し、</t>
    </r>
    <r>
      <rPr>
        <b/>
        <sz val="10"/>
        <color rgb="FFFF0000"/>
        <rFont val="Meiryo UI"/>
        <family val="3"/>
        <charset val="128"/>
      </rPr>
      <t>発生日をご記入</t>
    </r>
    <r>
      <rPr>
        <b/>
        <sz val="10"/>
        <rFont val="Meiryo UI"/>
        <family val="3"/>
        <charset val="128"/>
      </rPr>
      <t>ください。</t>
    </r>
    <rPh sb="18" eb="20">
      <t>ハッセイ</t>
    </rPh>
    <phoneticPr fontId="18"/>
  </si>
  <si>
    <t>該当</t>
    <rPh sb="0" eb="2">
      <t>ガイトウ</t>
    </rPh>
    <phoneticPr fontId="18"/>
  </si>
  <si>
    <t>届出事項</t>
    <rPh sb="0" eb="4">
      <t>トドケデジコウ</t>
    </rPh>
    <phoneticPr fontId="18"/>
  </si>
  <si>
    <t>発生日</t>
    <rPh sb="0" eb="3">
      <t>ハッセイビ</t>
    </rPh>
    <phoneticPr fontId="18"/>
  </si>
  <si>
    <t>重大なセキュリティ事故の発生</t>
    <rPh sb="0" eb="2">
      <t>ジュウダイ</t>
    </rPh>
    <rPh sb="9" eb="11">
      <t>ジコ</t>
    </rPh>
    <rPh sb="12" eb="14">
      <t>ハッセイ</t>
    </rPh>
    <phoneticPr fontId="26"/>
  </si>
  <si>
    <t>その他適合性に影響を与える可能性のある事項</t>
    <rPh sb="2" eb="3">
      <t>ホカ</t>
    </rPh>
    <rPh sb="3" eb="6">
      <t>テキゴウセイ</t>
    </rPh>
    <rPh sb="7" eb="9">
      <t>エイキョウ</t>
    </rPh>
    <rPh sb="10" eb="11">
      <t>アタ</t>
    </rPh>
    <rPh sb="13" eb="16">
      <t>カノウセイ</t>
    </rPh>
    <rPh sb="19" eb="21">
      <t>ジコウ</t>
    </rPh>
    <phoneticPr fontId="26"/>
  </si>
  <si>
    <t>ISMS認証マークの使用停止予定日</t>
  </si>
  <si>
    <t>➡</t>
    <phoneticPr fontId="18"/>
  </si>
  <si>
    <t>例）2022年12月31日</t>
    <phoneticPr fontId="18"/>
  </si>
  <si>
    <t>認証登録証の紛失／毀損</t>
    <rPh sb="0" eb="5">
      <t>ニン</t>
    </rPh>
    <rPh sb="6" eb="8">
      <t>フンシツ</t>
    </rPh>
    <rPh sb="9" eb="11">
      <t>キソン</t>
    </rPh>
    <phoneticPr fontId="26"/>
  </si>
  <si>
    <t>①名刺・パンフレット・封筒などの印刷物、WEBなどの媒体は問わず、ISMS認証マークの使用停止予定日を上記にご記入ください。</t>
    <rPh sb="43" eb="45">
      <t>シヨウ</t>
    </rPh>
    <rPh sb="49" eb="50">
      <t>ニチ</t>
    </rPh>
    <phoneticPr fontId="26"/>
  </si>
  <si>
    <t>②認証登録証（正本・副本含む）をご返却ください。</t>
  </si>
  <si>
    <t>変更届出書受領（ICMS記入欄）</t>
    <rPh sb="0" eb="2">
      <t>ヘンコウ</t>
    </rPh>
    <rPh sb="2" eb="4">
      <t>トドケデ</t>
    </rPh>
    <rPh sb="4" eb="5">
      <t>ショ</t>
    </rPh>
    <rPh sb="5" eb="7">
      <t>ジュリョウ</t>
    </rPh>
    <rPh sb="12" eb="15">
      <t>キニュウラン</t>
    </rPh>
    <phoneticPr fontId="18"/>
  </si>
  <si>
    <t>特別審査</t>
    <rPh sb="0" eb="4">
      <t>トクベツシンサ</t>
    </rPh>
    <phoneticPr fontId="18"/>
  </si>
  <si>
    <t>必要➡</t>
    <rPh sb="0" eb="2">
      <t>ヒツヨウ</t>
    </rPh>
    <phoneticPr fontId="18"/>
  </si>
  <si>
    <t>不要➡</t>
    <rPh sb="0" eb="2">
      <t>フヨウ</t>
    </rPh>
    <phoneticPr fontId="18"/>
  </si>
  <si>
    <t>審査業務部長印</t>
    <phoneticPr fontId="18"/>
  </si>
  <si>
    <t>社長印</t>
    <phoneticPr fontId="18"/>
  </si>
  <si>
    <t>備考欄：</t>
    <rPh sb="0" eb="3">
      <t>ビコウラン</t>
    </rPh>
    <phoneticPr fontId="18"/>
  </si>
  <si>
    <t>2-2-1</t>
    <phoneticPr fontId="18"/>
  </si>
  <si>
    <t>2-2-2</t>
    <phoneticPr fontId="18"/>
  </si>
  <si>
    <t>2-2-3</t>
    <phoneticPr fontId="18"/>
  </si>
  <si>
    <t>2-2-4</t>
    <phoneticPr fontId="18"/>
  </si>
  <si>
    <t>2-2-5</t>
    <phoneticPr fontId="18"/>
  </si>
  <si>
    <t>2-2-6</t>
    <phoneticPr fontId="18"/>
  </si>
  <si>
    <t>2-2-7</t>
    <phoneticPr fontId="18"/>
  </si>
  <si>
    <t>2-3-1</t>
    <phoneticPr fontId="18"/>
  </si>
  <si>
    <t>行政機関などよる法令違反の指摘、行政処分等</t>
    <phoneticPr fontId="18"/>
  </si>
  <si>
    <t>ISMS認証の一時停止／取下げ／認証登録の廃止</t>
    <rPh sb="4" eb="6">
      <t>ニンショウ</t>
    </rPh>
    <rPh sb="7" eb="9">
      <t>イチジ</t>
    </rPh>
    <rPh sb="9" eb="11">
      <t>テイシ</t>
    </rPh>
    <rPh sb="12" eb="14">
      <t>トリサ</t>
    </rPh>
    <rPh sb="16" eb="18">
      <t>ニンショウ</t>
    </rPh>
    <rPh sb="18" eb="20">
      <t>トウロク</t>
    </rPh>
    <rPh sb="21" eb="23">
      <t>ハイシ</t>
    </rPh>
    <phoneticPr fontId="26"/>
  </si>
  <si>
    <t>※一時停止／取下げ／認証登録の廃止をご希望の場合、下記①②のご対応をお願い致します。</t>
    <rPh sb="25" eb="27">
      <t>カキ</t>
    </rPh>
    <rPh sb="37" eb="38">
      <t>イタ</t>
    </rPh>
    <phoneticPr fontId="18"/>
  </si>
  <si>
    <t>ステータス</t>
  </si>
  <si>
    <t>作業者</t>
  </si>
  <si>
    <t>変更前_名称</t>
  </si>
  <si>
    <t>変更後_名称</t>
  </si>
  <si>
    <t>名称_区分</t>
  </si>
  <si>
    <t>名称_変更日</t>
  </si>
  <si>
    <t>変更前_郵便番号</t>
  </si>
  <si>
    <t>変更後_郵便番号</t>
  </si>
  <si>
    <t>〒_区分</t>
  </si>
  <si>
    <t>〒_変更日</t>
  </si>
  <si>
    <t>変更前_所在地</t>
  </si>
  <si>
    <t>変更後_所在地</t>
  </si>
  <si>
    <t>所在地_区分</t>
  </si>
  <si>
    <t>所在地_変更日</t>
  </si>
  <si>
    <t>変更前_連絡担当者</t>
  </si>
  <si>
    <t>変更後_連絡担当者</t>
  </si>
  <si>
    <t>連絡担当者_区分</t>
  </si>
  <si>
    <t>連絡担当者_変更日</t>
  </si>
  <si>
    <t>変更前_職位</t>
  </si>
  <si>
    <t>変更後_職位</t>
  </si>
  <si>
    <t>職位_区分</t>
  </si>
  <si>
    <t>職位_変更日</t>
  </si>
  <si>
    <t>変更前_TEL</t>
  </si>
  <si>
    <t>変更後_TEL</t>
  </si>
  <si>
    <t>TEL_区分</t>
  </si>
  <si>
    <t>TEL_変更日</t>
  </si>
  <si>
    <t>変更前_FAX</t>
  </si>
  <si>
    <t>変更後_FAX</t>
  </si>
  <si>
    <t>FAX_区分</t>
  </si>
  <si>
    <t>FAX_変更日</t>
  </si>
  <si>
    <t>変更前_Mail</t>
  </si>
  <si>
    <t>変更後_連絡担当者①Mail</t>
  </si>
  <si>
    <t>Mail_区分</t>
  </si>
  <si>
    <t>Mail_変更日</t>
  </si>
  <si>
    <t>所在_区分</t>
  </si>
  <si>
    <t>3-1-3部門名称変更区分</t>
  </si>
  <si>
    <t>3-1-3部門名称変更日</t>
  </si>
  <si>
    <t>変更前_3-1-3部署名称</t>
  </si>
  <si>
    <t>変更後_3-1-3部署名称</t>
  </si>
  <si>
    <t>変更前_3-1-3所在地</t>
  </si>
  <si>
    <t>変更後_3-1-3所在地</t>
  </si>
  <si>
    <t>変更前_3-1-3ビル名</t>
  </si>
  <si>
    <t>変更後_3-1-3ビル名</t>
  </si>
  <si>
    <t>変更前_3-1-3ビル階数</t>
  </si>
  <si>
    <t>変更後_3-1-3ビル階数</t>
  </si>
  <si>
    <t>3-1-4拠点名変更区分</t>
  </si>
  <si>
    <t>3-1-4拠点名変更日</t>
  </si>
  <si>
    <t>変更前_3-1-4拠点名（部署名）</t>
  </si>
  <si>
    <t>変更後_3-1-4拠点名（部署名）</t>
  </si>
  <si>
    <t>変更前_3-1-4所在地</t>
  </si>
  <si>
    <t>変更後_3-1-4所在地</t>
  </si>
  <si>
    <t>変更前_3-1-4ビル名</t>
  </si>
  <si>
    <t>変更後_3-1-4ビル名</t>
  </si>
  <si>
    <t>変更前_3-1-4ビル階数</t>
  </si>
  <si>
    <t>変更後_3-1-4ビル階数</t>
  </si>
  <si>
    <t>3-1-5拠点名変更区分</t>
  </si>
  <si>
    <t>3-1-5拠点名変更日</t>
  </si>
  <si>
    <t>変更前_3-1-5拠点名（部署名）</t>
  </si>
  <si>
    <t>変更後_3-1-5拠点名（部署名）</t>
  </si>
  <si>
    <t>変更前_3-1-5所在地</t>
  </si>
  <si>
    <t>変更後_3-1-5所在地</t>
  </si>
  <si>
    <t>変更前_3-1-5ビル名</t>
  </si>
  <si>
    <t>変更後_3-1-5ビル名</t>
  </si>
  <si>
    <t>変更前_3-1-5ビル階数</t>
  </si>
  <si>
    <t>変更後_3-1-5ビル階数</t>
  </si>
  <si>
    <t>3-1-6拠点名変更区分</t>
  </si>
  <si>
    <t>3-1-6拠点名変更日</t>
  </si>
  <si>
    <t>変更前_3-1-6拠点名（部署名）</t>
  </si>
  <si>
    <t>変更後_3-1-6拠点名（部署名）</t>
  </si>
  <si>
    <t>変更前_3-1-6所在地</t>
  </si>
  <si>
    <t>変更後_3-1-6所在地</t>
  </si>
  <si>
    <t>変更前_3-1-6ビル名</t>
  </si>
  <si>
    <t>変更後_3-1-6ビル名</t>
  </si>
  <si>
    <t>変更前_3-1-6ビル階数</t>
  </si>
  <si>
    <t>変更後_3-1-6ビル階数</t>
  </si>
  <si>
    <t>3-1-7拠点名変更区分</t>
  </si>
  <si>
    <t>3-1-7拠点名変更日</t>
  </si>
  <si>
    <t>変更前_3-1-7拠点名（部署名）</t>
  </si>
  <si>
    <t>変更後_3-1-7拠点名（部署名）</t>
  </si>
  <si>
    <t>変更前_3-1-7所在地</t>
  </si>
  <si>
    <t>変更後_3-1-7所在地</t>
  </si>
  <si>
    <t>変更前_3-1-7ビル名</t>
  </si>
  <si>
    <t>変更後_3-1-7ビル名</t>
  </si>
  <si>
    <t>変更前_3-1-7ビル階数</t>
  </si>
  <si>
    <t>変更後_3-1-7ビル階数</t>
  </si>
  <si>
    <t>3-2-3拠点名変更区分</t>
  </si>
  <si>
    <t>3-2-3拠点名変更日</t>
  </si>
  <si>
    <t>変更前_3-2-3拠点名（部署名）</t>
  </si>
  <si>
    <t>変更後_3-2-3拠点名（部署名）</t>
  </si>
  <si>
    <t>変更前_3-2-3所在地</t>
  </si>
  <si>
    <t>変更後_3-2-3所在地</t>
  </si>
  <si>
    <t>変更前_3-2-3ビル名</t>
  </si>
  <si>
    <t>変更後_3-2-3ビル名</t>
  </si>
  <si>
    <t>変更前_3-2-3ビル階数</t>
  </si>
  <si>
    <t>変更後_3-2-3ビル階数</t>
  </si>
  <si>
    <t>3-2-4拠点名変更区分</t>
  </si>
  <si>
    <t>3-2-4拠点名変更日</t>
  </si>
  <si>
    <t>変更前_3-2-4拠点名（部署名）</t>
  </si>
  <si>
    <t>変更後_3-2-4拠点名（部署名）</t>
  </si>
  <si>
    <t>変更前_3-2-4所在地</t>
  </si>
  <si>
    <t>変更後_3-2-4所在地</t>
  </si>
  <si>
    <t>変更前_3-2-4ビル名</t>
  </si>
  <si>
    <t>変更後_3-2-4ビル名</t>
  </si>
  <si>
    <t>変更前_3-2-4ビル階数</t>
  </si>
  <si>
    <t>変更後_3-2-4ビル階数</t>
  </si>
  <si>
    <t>3-2-5拠点名変更区分</t>
  </si>
  <si>
    <t>3-2-5拠点名変更日</t>
  </si>
  <si>
    <t>変更前_3-2-5拠点名（部署名）</t>
  </si>
  <si>
    <t>変更後_3-2-5拠点名（部署名）</t>
  </si>
  <si>
    <t>変更前_3-2-5所在地</t>
  </si>
  <si>
    <t>変更後_3-2-5所在地</t>
  </si>
  <si>
    <t>変更前_3-2-5ビル名</t>
  </si>
  <si>
    <t>変更後_3-2-5ビル名</t>
  </si>
  <si>
    <t>変更前_3-2-5ビル階数</t>
  </si>
  <si>
    <t>変更後_3-2-5ビル階数</t>
  </si>
  <si>
    <t>3-2-6拠点名変更区分</t>
  </si>
  <si>
    <t>3-2-6拠点名変更日</t>
  </si>
  <si>
    <t>変更前_3-2-6拠点名（部署名）</t>
  </si>
  <si>
    <t>変更後_3-2-6拠点名（部署名）</t>
  </si>
  <si>
    <t>変更前_3-2-6所在地</t>
  </si>
  <si>
    <t>変更後_3-2-6所在地</t>
  </si>
  <si>
    <t>変更前_3-2-6ビル名</t>
  </si>
  <si>
    <t>変更後_3-2-6ビル名</t>
  </si>
  <si>
    <t>変更前_3-2-6ビル階数</t>
  </si>
  <si>
    <t>変更後_3-2-6ビル階数</t>
  </si>
  <si>
    <t>3-2-7拠点名変更区分</t>
  </si>
  <si>
    <t>3-2-7拠点名変更日</t>
  </si>
  <si>
    <t>変更前_3-2-7拠点名（部署名）</t>
  </si>
  <si>
    <t>変更後_3-2-7拠点名（部署名）</t>
  </si>
  <si>
    <t>変更前_3-2-7所在地</t>
  </si>
  <si>
    <t>変更後_3-2-7所在地</t>
  </si>
  <si>
    <t>変更前_3-2-7ビル名</t>
  </si>
  <si>
    <t>変更後_3-2-7ビル名</t>
  </si>
  <si>
    <t>変更前_3-2-7ビル階数</t>
  </si>
  <si>
    <t>変更後_3-2-7ビル階数</t>
  </si>
  <si>
    <t>4.ISMS適用範囲</t>
  </si>
  <si>
    <t>4.ISMS適用範囲変更日</t>
  </si>
  <si>
    <t>変更前_4.ISMS適用範囲</t>
  </si>
  <si>
    <t>変更後_4.ISMS適用範囲</t>
  </si>
  <si>
    <t>5.その他</t>
  </si>
  <si>
    <t>1.1　重大なセキュリティ事故の発生[該当]</t>
  </si>
  <si>
    <t>1.発生日</t>
  </si>
  <si>
    <t>2　その他適合性に影響を与える可能性のある事項[該当]</t>
  </si>
  <si>
    <t>2.発生日</t>
  </si>
  <si>
    <t>3　ISMS認証の取下げ／認証登録の廃止[該当]</t>
  </si>
  <si>
    <t>3.発生日</t>
  </si>
  <si>
    <t>ISMS認証マークの使用停止予定</t>
  </si>
  <si>
    <t>4　認証登録証の紛失／毀損[該当]</t>
  </si>
  <si>
    <t>4.発生日</t>
  </si>
  <si>
    <t>特別審査</t>
  </si>
  <si>
    <t>備考</t>
  </si>
  <si>
    <t>社長</t>
  </si>
  <si>
    <t>3-1-3所在地変更区分</t>
  </si>
  <si>
    <t>3-1-3所在地変更日</t>
  </si>
  <si>
    <t>3-1-3ビル名階変更区分</t>
  </si>
  <si>
    <t>3-1-3ビル名階変更日</t>
  </si>
  <si>
    <t>3-1-4所在地変更区分</t>
  </si>
  <si>
    <t>3-1-4所在地変更日</t>
  </si>
  <si>
    <t>3-1-4ビル名階変更区分</t>
  </si>
  <si>
    <t>3-1-5所在地変更区分</t>
  </si>
  <si>
    <t>3-1-5所在地変更日</t>
  </si>
  <si>
    <t>3-1-5ビル名階変更区分</t>
  </si>
  <si>
    <t>3-1-5ビル名階変更日</t>
  </si>
  <si>
    <t>3-1-6所在地変更区分</t>
  </si>
  <si>
    <t>3-1-6所在地変更日</t>
  </si>
  <si>
    <t>3-1-6ビル名階変更区分</t>
  </si>
  <si>
    <t>3-1-6ビル名階変更日</t>
  </si>
  <si>
    <t>3-1-7所在地変更区分</t>
  </si>
  <si>
    <t>3-1-7所在地変更日</t>
  </si>
  <si>
    <t>3-1-7ビル名階変更区分</t>
  </si>
  <si>
    <t>3-2-3所在地変更区分</t>
  </si>
  <si>
    <t>3-2-3所在地変更日</t>
  </si>
  <si>
    <t>3-2-3ビル名階変更区分</t>
  </si>
  <si>
    <t>3-2-3ビル名階変更日</t>
  </si>
  <si>
    <t>3-2-4所在地変更区分</t>
  </si>
  <si>
    <t>3-2-4所在地変更日</t>
  </si>
  <si>
    <t>3-2-4ビル名階変更区分</t>
  </si>
  <si>
    <t>3-2-4ビル名階変更日</t>
  </si>
  <si>
    <t>3-2-5所在地変更区分</t>
  </si>
  <si>
    <t>3-2-5所在地変更日</t>
  </si>
  <si>
    <t>3-2-5ビル名階変更区分</t>
  </si>
  <si>
    <t>3-2-5ビル名階変更日</t>
  </si>
  <si>
    <t>3-2-6所在地変更区分</t>
  </si>
  <si>
    <t>3-2-6所在地変更日</t>
  </si>
  <si>
    <t>3-2-6ビル名階変更区分</t>
  </si>
  <si>
    <t>3-2-6ビル名階変更日</t>
  </si>
  <si>
    <t>3-2-7所在地変更区分</t>
  </si>
  <si>
    <t>3-2-7所在地変更日</t>
  </si>
  <si>
    <t>3-2-7ビル名階変更区分</t>
  </si>
  <si>
    <t>3-2-7ビル名階変更日</t>
  </si>
  <si>
    <t>3-1-7ビル名階変更日</t>
  </si>
  <si>
    <t>変更前_ISMS担当者と同じ</t>
  </si>
  <si>
    <t>変更前_3-1-1_サービス名</t>
  </si>
  <si>
    <t>変更前_3-1-2_サービス内容</t>
  </si>
  <si>
    <t>変更後_ISMS担当者と同じ</t>
  </si>
  <si>
    <t>ISMS担当者と同じ_区分</t>
  </si>
  <si>
    <t>ISMS担当者同じ_変更日</t>
  </si>
  <si>
    <t>変更後_3-1-1_サービス名</t>
  </si>
  <si>
    <t>3-1-1サービス名変更区分</t>
  </si>
  <si>
    <t>3-1-1サービス名変更日</t>
  </si>
  <si>
    <t>変更後_3-1-2_サービス内容</t>
  </si>
  <si>
    <t>3-1-2サービス内容変更区分</t>
  </si>
  <si>
    <t>3-1-2サービス内容変更日</t>
  </si>
  <si>
    <t>変更前_3-2-1_サービス名</t>
  </si>
  <si>
    <t>変更後_3-2-1_サービス名</t>
  </si>
  <si>
    <t>3-2-1サービス名変更区分</t>
  </si>
  <si>
    <t>3-2-1サービス名変更日</t>
  </si>
  <si>
    <t>変更前_3-2-2_サービス内容</t>
  </si>
  <si>
    <t>変更後_3-2-2_サービス内容</t>
  </si>
  <si>
    <t>3-2-2サービス内容変更区分</t>
  </si>
  <si>
    <t>3-2-2サービス内容変更日</t>
  </si>
  <si>
    <t>C006クラウドから</t>
    <phoneticPr fontId="18"/>
  </si>
  <si>
    <t>KintoneC009クラウドへ</t>
    <phoneticPr fontId="18"/>
  </si>
  <si>
    <t>Kintoneから①</t>
    <phoneticPr fontId="18"/>
  </si>
  <si>
    <t>C006クラウドから①</t>
    <phoneticPr fontId="18"/>
  </si>
  <si>
    <t>Kintoneから0変換①</t>
    <rPh sb="10" eb="12">
      <t>ヘンカン</t>
    </rPh>
    <phoneticPr fontId="18"/>
  </si>
  <si>
    <t>Kintoneから②</t>
    <phoneticPr fontId="18"/>
  </si>
  <si>
    <t>C006クラウドから②</t>
    <phoneticPr fontId="18"/>
  </si>
  <si>
    <t>Kintoneから0変換②</t>
    <rPh sb="10" eb="12">
      <t>ヘンカン</t>
    </rPh>
    <phoneticPr fontId="18"/>
  </si>
  <si>
    <t>変更前①</t>
    <rPh sb="0" eb="3">
      <t>ヘンコウマエ</t>
    </rPh>
    <phoneticPr fontId="18"/>
  </si>
  <si>
    <t>変更後①</t>
    <rPh sb="0" eb="3">
      <t>ヘンコウゴ</t>
    </rPh>
    <phoneticPr fontId="18"/>
  </si>
  <si>
    <t>変更前②</t>
    <rPh sb="0" eb="3">
      <t>ヘンコウマエ</t>
    </rPh>
    <phoneticPr fontId="18"/>
  </si>
  <si>
    <t>変更後②</t>
    <rPh sb="0" eb="3">
      <t>ヘンコウゴ</t>
    </rPh>
    <phoneticPr fontId="18"/>
  </si>
  <si>
    <t>3-1-4ビル名階変更日</t>
    <phoneticPr fontId="18"/>
  </si>
  <si>
    <t>C006_Cld　ISMSクラウドセキュリティ認証審査申請書（兼見積依頼書）</t>
    <phoneticPr fontId="18"/>
  </si>
  <si>
    <t>C009_Cld「ISMSクラウドセキュリティ登録情報」変更内容等届出書</t>
    <phoneticPr fontId="18"/>
  </si>
  <si>
    <t>Ver5.3</t>
    <phoneticPr fontId="18"/>
  </si>
  <si>
    <t>◎前回との変更点の「有」「無」を選択してください。</t>
    <phoneticPr fontId="18"/>
  </si>
  <si>
    <r>
      <t>・認証登録証やWeb等に所在地の非公開の希望がございましたら、</t>
    </r>
    <r>
      <rPr>
        <b/>
        <sz val="10"/>
        <color rgb="FFFF0000"/>
        <rFont val="Meiryo UI"/>
        <family val="3"/>
        <charset val="128"/>
      </rPr>
      <t>非公開希望に「有」</t>
    </r>
    <r>
      <rPr>
        <b/>
        <sz val="10"/>
        <color theme="1"/>
        <rFont val="Meiryo UI"/>
        <family val="3"/>
        <charset val="128"/>
      </rPr>
      <t>を選択してください。</t>
    </r>
    <rPh sb="1" eb="3">
      <t>ニンショウ</t>
    </rPh>
    <rPh sb="3" eb="5">
      <t>トウロク</t>
    </rPh>
    <rPh sb="5" eb="6">
      <t>ショウ</t>
    </rPh>
    <rPh sb="10" eb="11">
      <t>トウ</t>
    </rPh>
    <rPh sb="12" eb="15">
      <t>ショザイチ</t>
    </rPh>
    <rPh sb="16" eb="19">
      <t>ヒコウカイ</t>
    </rPh>
    <rPh sb="20" eb="22">
      <t>キボウ</t>
    </rPh>
    <rPh sb="31" eb="34">
      <t>ヒコウカイ</t>
    </rPh>
    <rPh sb="34" eb="36">
      <t>キボウ</t>
    </rPh>
    <rPh sb="38" eb="39">
      <t>ユウ</t>
    </rPh>
    <rPh sb="41" eb="43">
      <t>センタク</t>
    </rPh>
    <phoneticPr fontId="18"/>
  </si>
  <si>
    <t>JIP-ISMS517-1.0</t>
  </si>
  <si>
    <t>5.提出資料について</t>
    <rPh sb="2" eb="4">
      <t>テイシュツ</t>
    </rPh>
    <rPh sb="4" eb="6">
      <t>シリョウ</t>
    </rPh>
    <phoneticPr fontId="18"/>
  </si>
  <si>
    <t>審査毎に提出</t>
    <phoneticPr fontId="18"/>
  </si>
  <si>
    <t>・組織図（会社全体）　</t>
    <rPh sb="1" eb="4">
      <t>ソシキズ</t>
    </rPh>
    <phoneticPr fontId="19"/>
  </si>
  <si>
    <r>
      <t>※審査日6週間前に提出してください。</t>
    </r>
    <r>
      <rPr>
        <sz val="9"/>
        <color rgb="FFFF0000"/>
        <rFont val="Meiryo UI"/>
        <family val="3"/>
        <charset val="128"/>
      </rPr>
      <t>部門ごとの人数をご記入ください。</t>
    </r>
    <rPh sb="27" eb="29">
      <t>キニュウ</t>
    </rPh>
    <phoneticPr fontId="18"/>
  </si>
  <si>
    <t>・適用範囲の定義</t>
    <phoneticPr fontId="19"/>
  </si>
  <si>
    <t>・フロア図</t>
    <phoneticPr fontId="18"/>
  </si>
  <si>
    <t>※審査日6週間前に提出してください。</t>
    <phoneticPr fontId="18"/>
  </si>
  <si>
    <t>・適用宣言書</t>
    <rPh sb="1" eb="3">
      <t>テキヨウ</t>
    </rPh>
    <rPh sb="3" eb="6">
      <t>センゲンショ</t>
    </rPh>
    <phoneticPr fontId="19"/>
  </si>
  <si>
    <t>※審査日2週間前に提出してください。</t>
    <phoneticPr fontId="18"/>
  </si>
  <si>
    <t>・ISMS基本方針文書</t>
    <phoneticPr fontId="18"/>
  </si>
  <si>
    <t>※ISMSマニュアル等提出可能な範囲で審査2週間前に提出ください。</t>
    <phoneticPr fontId="18"/>
  </si>
  <si>
    <t>・ネットワーク図</t>
    <phoneticPr fontId="18"/>
  </si>
  <si>
    <t>※事前提出が不可の場合は、審査当日に確認致します。</t>
    <phoneticPr fontId="18"/>
  </si>
  <si>
    <t>認証登録内容変更の場合</t>
    <phoneticPr fontId="18"/>
  </si>
  <si>
    <r>
      <t xml:space="preserve">※審査日6週間前に提出してください。
　 </t>
    </r>
    <r>
      <rPr>
        <sz val="9"/>
        <color rgb="FFFF0000"/>
        <rFont val="Meiryo UI"/>
        <family val="3"/>
        <charset val="128"/>
      </rPr>
      <t>適用範囲を定めた文書、マニュアル、規定等でも構いません。</t>
    </r>
    <phoneticPr fontId="18"/>
  </si>
  <si>
    <t>「ISMSクラウドセキュリティ登録情報」変更内容等届出書</t>
    <phoneticPr fontId="18"/>
  </si>
  <si>
    <t>・認証範囲の変更がある場合は、シート「C009変更内容等届出書【27017】」をご記入ください。</t>
    <phoneticPr fontId="18"/>
  </si>
  <si>
    <t>ICMS-SR　0000</t>
    <phoneticPr fontId="18"/>
  </si>
  <si>
    <t>○○○株式会社</t>
    <phoneticPr fontId="18"/>
  </si>
  <si>
    <t>123-4567</t>
    <phoneticPr fontId="18"/>
  </si>
  <si>
    <t>東京都国際区国際町1-23-4　国際MSビル5階</t>
    <phoneticPr fontId="18"/>
  </si>
  <si>
    <t>同じ</t>
  </si>
  <si>
    <t>ISMS審査と同時実施を希望</t>
  </si>
  <si>
    <t>2022年10月中旬頃を希望</t>
    <phoneticPr fontId="18"/>
  </si>
  <si>
    <t>国際ネットワークサービス</t>
    <phoneticPr fontId="18"/>
  </si>
  <si>
    <t>本社</t>
    <rPh sb="0" eb="2">
      <t>ホンシャ</t>
    </rPh>
    <phoneticPr fontId="18"/>
  </si>
  <si>
    <t>東京都国際区国際町1-23-4</t>
    <phoneticPr fontId="18"/>
  </si>
  <si>
    <t>国際MSビル</t>
    <phoneticPr fontId="18"/>
  </si>
  <si>
    <t>5階</t>
    <phoneticPr fontId="18"/>
  </si>
  <si>
    <t>AmazonWebService</t>
    <phoneticPr fontId="18"/>
  </si>
  <si>
    <t>ABCコンサル</t>
    <phoneticPr fontId="18"/>
  </si>
  <si>
    <t>新井　太郎</t>
    <phoneticPr fontId="18"/>
  </si>
  <si>
    <t>開示前の財務データ</t>
    <phoneticPr fontId="18"/>
  </si>
  <si>
    <t>クラウドサービスプロバイダとして国際ネットワークサービスの提供</t>
    <phoneticPr fontId="18"/>
  </si>
  <si>
    <t>クラウドサービスカスタマとしてAmazonWebServiceの利用</t>
    <phoneticPr fontId="18"/>
  </si>
  <si>
    <t>※初回審査の場合は回答不要です。</t>
    <phoneticPr fontId="18"/>
  </si>
  <si>
    <t>※初回審査の場合は実施不可となります。</t>
    <phoneticPr fontId="18"/>
  </si>
  <si>
    <t>会社名</t>
    <rPh sb="0" eb="2">
      <t>カイシャ</t>
    </rPh>
    <rPh sb="2" eb="3">
      <t>メイ</t>
    </rPh>
    <phoneticPr fontId="18"/>
  </si>
  <si>
    <t>会社名</t>
    <rPh sb="0" eb="3">
      <t>カイシャメイ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</si>
</sst>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h:mm;@"/>
  </numFmts>
  <fonts count="4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Meiryo UI"/>
      <family val="3"/>
      <charset val="128"/>
    </font>
    <font>
      <sz val="12"/>
      <color theme="1"/>
      <name val="Meiryo UI"/>
      <family val="3"/>
      <charset val="128"/>
    </font>
    <font>
      <b/>
      <sz val="14"/>
      <color theme="1"/>
      <name val="Meiryo UI"/>
      <family val="3"/>
      <charset val="128"/>
    </font>
    <font>
      <b/>
      <sz val="10"/>
      <color rgb="FFC00000"/>
      <name val="Meiryo UI"/>
      <family val="3"/>
      <charset val="128"/>
    </font>
    <font>
      <b/>
      <sz val="12"/>
      <color theme="1"/>
      <name val="Meiryo UI"/>
      <family val="3"/>
      <charset val="128"/>
    </font>
    <font>
      <b/>
      <sz val="10"/>
      <color theme="1"/>
      <name val="Meiryo UI"/>
      <family val="3"/>
      <charset val="128"/>
    </font>
    <font>
      <sz val="10"/>
      <name val="Meiryo UI"/>
      <family val="3"/>
      <charset val="128"/>
    </font>
    <font>
      <u/>
      <sz val="11"/>
      <color theme="10"/>
      <name val="游ゴシック"/>
      <family val="2"/>
      <charset val="128"/>
      <scheme val="minor"/>
    </font>
    <font>
      <sz val="9"/>
      <color theme="1"/>
      <name val="Meiryo UI"/>
      <family val="3"/>
      <charset val="128"/>
    </font>
    <font>
      <b/>
      <sz val="10"/>
      <color theme="4" tint="-0.249977111117893"/>
      <name val="Meiryo UI"/>
      <family val="3"/>
      <charset val="128"/>
    </font>
    <font>
      <b/>
      <u/>
      <sz val="12"/>
      <color theme="1"/>
      <name val="Meiryo UI"/>
      <family val="3"/>
      <charset val="128"/>
    </font>
    <font>
      <b/>
      <sz val="10"/>
      <color rgb="FFFF0000"/>
      <name val="Meiryo UI"/>
      <family val="3"/>
      <charset val="128"/>
    </font>
    <font>
      <sz val="9"/>
      <color rgb="FFFF0000"/>
      <name val="Meiryo UI"/>
      <family val="3"/>
      <charset val="128"/>
    </font>
    <font>
      <sz val="9"/>
      <color indexed="81"/>
      <name val="Meiryo UI"/>
      <family val="3"/>
      <charset val="128"/>
    </font>
    <font>
      <sz val="8"/>
      <color rgb="FFFF0000"/>
      <name val="Meiryo UI"/>
      <family val="3"/>
      <charset val="128"/>
    </font>
    <font>
      <sz val="9"/>
      <name val="Meiryo UI"/>
      <family val="3"/>
      <charset val="128"/>
    </font>
    <font>
      <b/>
      <sz val="11.5"/>
      <name val="Meiryo UI"/>
      <family val="3"/>
      <charset val="128"/>
    </font>
    <font>
      <b/>
      <sz val="11.5"/>
      <color rgb="FFFF0000"/>
      <name val="Meiryo UI"/>
      <family val="3"/>
      <charset val="128"/>
    </font>
    <font>
      <b/>
      <sz val="14"/>
      <name val="Meiryo UI"/>
      <family val="3"/>
      <charset val="128"/>
    </font>
    <font>
      <b/>
      <sz val="10"/>
      <name val="Meiryo UI"/>
      <family val="3"/>
      <charset val="128"/>
    </font>
    <font>
      <sz val="8"/>
      <name val="Meiryo UI"/>
      <family val="3"/>
      <charset val="128"/>
    </font>
    <font>
      <b/>
      <sz val="9"/>
      <color indexed="81"/>
      <name val="MS P ゴシック"/>
      <family val="3"/>
      <charset val="128"/>
    </font>
    <font>
      <sz val="8.5"/>
      <name val="Meiryo UI"/>
      <family val="3"/>
      <charset val="128"/>
    </font>
    <font>
      <b/>
      <sz val="9"/>
      <color theme="1"/>
      <name val="Meiryo UI"/>
      <family val="3"/>
      <charset val="128"/>
    </font>
    <font>
      <sz val="10"/>
      <color rgb="FFFF0000"/>
      <name val="Meiryo UI"/>
      <family val="3"/>
      <charset val="128"/>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CCECFF"/>
        <bgColor indexed="64"/>
      </patternFill>
    </fill>
    <fill>
      <patternFill patternType="solid">
        <fgColor theme="9" tint="0.79998168889431442"/>
        <bgColor indexed="64"/>
      </patternFill>
    </fill>
    <fill>
      <patternFill patternType="solid">
        <fgColor rgb="FFFFFFFF"/>
        <bgColor indexed="64"/>
      </patternFill>
    </fill>
    <fill>
      <patternFill patternType="solid">
        <fgColor theme="0" tint="-0.14999847407452621"/>
        <bgColor indexed="64"/>
      </patternFill>
    </fill>
  </fills>
  <borders count="8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medium">
        <color auto="1"/>
      </left>
      <right/>
      <top style="thin">
        <color auto="1"/>
      </top>
      <bottom/>
      <diagonal/>
    </border>
    <border>
      <left/>
      <right style="medium">
        <color auto="1"/>
      </right>
      <top style="hair">
        <color auto="1"/>
      </top>
      <bottom style="thin">
        <color auto="1"/>
      </bottom>
      <diagonal/>
    </border>
    <border>
      <left style="medium">
        <color auto="1"/>
      </left>
      <right/>
      <top style="hair">
        <color auto="1"/>
      </top>
      <bottom style="thin">
        <color auto="1"/>
      </bottom>
      <diagonal/>
    </border>
    <border>
      <left style="thin">
        <color auto="1"/>
      </left>
      <right style="thin">
        <color auto="1"/>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right style="medium">
        <color auto="1"/>
      </right>
      <top style="thin">
        <color auto="1"/>
      </top>
      <bottom style="hair">
        <color auto="1"/>
      </bottom>
      <diagonal/>
    </border>
    <border>
      <left style="medium">
        <color auto="1"/>
      </left>
      <right/>
      <top style="thin">
        <color auto="1"/>
      </top>
      <bottom style="hair">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hair">
        <color auto="1"/>
      </top>
      <bottom style="medium">
        <color auto="1"/>
      </bottom>
      <diagonal/>
    </border>
    <border>
      <left style="medium">
        <color auto="1"/>
      </left>
      <right/>
      <top style="hair">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hair">
        <color auto="1"/>
      </top>
      <bottom/>
      <diagonal/>
    </border>
    <border>
      <left/>
      <right style="medium">
        <color auto="1"/>
      </right>
      <top style="hair">
        <color auto="1"/>
      </top>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double">
        <color auto="1"/>
      </top>
      <bottom/>
      <diagonal/>
    </border>
    <border>
      <left style="medium">
        <color auto="1"/>
      </left>
      <right style="medium">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26"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551">
    <xf numFmtId="0" fontId="0" fillId="0" borderId="0" xfId="0">
      <alignment vertical="center"/>
    </xf>
    <xf numFmtId="0" fontId="19" fillId="0" borderId="0" xfId="0" applyFont="1">
      <alignment vertical="center"/>
    </xf>
    <xf numFmtId="14" fontId="19" fillId="0" borderId="0" xfId="0" applyNumberFormat="1" applyFont="1">
      <alignment vertical="center"/>
    </xf>
    <xf numFmtId="0" fontId="20" fillId="0" borderId="0" xfId="0" applyFont="1">
      <alignment vertical="center"/>
    </xf>
    <xf numFmtId="0" fontId="19" fillId="0" borderId="0" xfId="0" applyFont="1" applyAlignment="1">
      <alignment horizontal="right" vertical="center"/>
    </xf>
    <xf numFmtId="0" fontId="23" fillId="0" borderId="0" xfId="0" applyFont="1">
      <alignment vertical="center"/>
    </xf>
    <xf numFmtId="0" fontId="24" fillId="0" borderId="0" xfId="0" applyFont="1">
      <alignment vertical="center"/>
    </xf>
    <xf numFmtId="0" fontId="19" fillId="0" borderId="0" xfId="0" applyFont="1" applyAlignment="1">
      <alignment horizontal="left" vertical="center"/>
    </xf>
    <xf numFmtId="0" fontId="19" fillId="0" borderId="0" xfId="0" applyFont="1" applyAlignment="1">
      <alignment horizontal="left" vertical="top"/>
    </xf>
    <xf numFmtId="14" fontId="19" fillId="36" borderId="0" xfId="0" applyNumberFormat="1" applyFont="1" applyFill="1">
      <alignment vertical="center"/>
    </xf>
    <xf numFmtId="0" fontId="19" fillId="36" borderId="0" xfId="0" applyFont="1" applyFill="1">
      <alignment vertical="center"/>
    </xf>
    <xf numFmtId="56" fontId="19" fillId="0" borderId="0" xfId="0" applyNumberFormat="1" applyFont="1">
      <alignment vertical="center"/>
    </xf>
    <xf numFmtId="176" fontId="19" fillId="0" borderId="0" xfId="0" applyNumberFormat="1" applyFont="1">
      <alignment vertical="center"/>
    </xf>
    <xf numFmtId="49" fontId="19" fillId="0" borderId="0" xfId="0" applyNumberFormat="1" applyFont="1">
      <alignment vertical="center"/>
    </xf>
    <xf numFmtId="0" fontId="22" fillId="0" borderId="0" xfId="0" applyFont="1">
      <alignment vertical="center"/>
    </xf>
    <xf numFmtId="0" fontId="19" fillId="0" borderId="0" xfId="0" applyFont="1" applyAlignment="1">
      <alignment vertical="center" wrapText="1"/>
    </xf>
    <xf numFmtId="0" fontId="22" fillId="0" borderId="0" xfId="0" applyFont="1" applyAlignment="1">
      <alignment horizontal="center" vertical="center"/>
    </xf>
    <xf numFmtId="0" fontId="22" fillId="0" borderId="37" xfId="0" applyFont="1" applyBorder="1" applyAlignment="1">
      <alignment horizontal="center" vertical="center"/>
    </xf>
    <xf numFmtId="0" fontId="21" fillId="0" borderId="0" xfId="0" applyFont="1">
      <alignment vertical="center"/>
    </xf>
    <xf numFmtId="0" fontId="19" fillId="0" borderId="0" xfId="0" applyFont="1" applyAlignment="1">
      <alignment horizontal="center" vertical="center"/>
    </xf>
    <xf numFmtId="0" fontId="19" fillId="37" borderId="0" xfId="0" applyFont="1" applyFill="1" applyAlignment="1">
      <alignment horizontal="left" vertical="center"/>
    </xf>
    <xf numFmtId="0" fontId="19" fillId="37" borderId="0" xfId="0" applyFont="1" applyFill="1" applyAlignment="1">
      <alignment horizontal="left" vertical="top"/>
    </xf>
    <xf numFmtId="0" fontId="24" fillId="0" borderId="0" xfId="0" quotePrefix="1" applyFont="1">
      <alignment vertical="center"/>
    </xf>
    <xf numFmtId="0" fontId="24" fillId="0" borderId="0" xfId="0" applyFont="1" applyAlignment="1">
      <alignment horizontal="left" vertical="center"/>
    </xf>
    <xf numFmtId="0" fontId="24" fillId="0" borderId="0" xfId="0" applyFont="1" applyAlignment="1">
      <alignment horizontal="right" vertical="center"/>
    </xf>
    <xf numFmtId="0" fontId="19" fillId="33" borderId="19" xfId="0" applyFont="1" applyFill="1" applyBorder="1" applyAlignment="1">
      <alignment horizontal="left" vertical="center"/>
    </xf>
    <xf numFmtId="38" fontId="19" fillId="0" borderId="0" xfId="42" applyFont="1" applyFill="1" applyBorder="1">
      <alignment vertical="center"/>
    </xf>
    <xf numFmtId="49" fontId="19" fillId="33" borderId="27" xfId="0" applyNumberFormat="1" applyFont="1" applyFill="1" applyBorder="1">
      <alignment vertical="center"/>
    </xf>
    <xf numFmtId="49" fontId="19" fillId="33" borderId="28" xfId="0" applyNumberFormat="1" applyFont="1" applyFill="1" applyBorder="1">
      <alignment vertical="center"/>
    </xf>
    <xf numFmtId="0" fontId="19" fillId="37" borderId="0" xfId="0" applyFont="1" applyFill="1">
      <alignment vertical="center"/>
    </xf>
    <xf numFmtId="14" fontId="19" fillId="37" borderId="0" xfId="0" applyNumberFormat="1" applyFont="1" applyFill="1" applyAlignment="1">
      <alignment vertical="top"/>
    </xf>
    <xf numFmtId="0" fontId="19" fillId="0" borderId="34" xfId="0" applyFont="1" applyBorder="1">
      <alignment vertical="center"/>
    </xf>
    <xf numFmtId="0" fontId="22" fillId="0" borderId="34" xfId="0" applyFont="1" applyBorder="1" applyAlignment="1">
      <alignment horizontal="center" vertical="center"/>
    </xf>
    <xf numFmtId="0" fontId="24" fillId="38" borderId="12" xfId="0" applyFont="1" applyFill="1" applyBorder="1">
      <alignment vertical="center"/>
    </xf>
    <xf numFmtId="0" fontId="25" fillId="39" borderId="11" xfId="0" applyFont="1" applyFill="1" applyBorder="1">
      <alignment vertical="center"/>
    </xf>
    <xf numFmtId="0" fontId="28" fillId="0" borderId="0" xfId="0" applyFont="1">
      <alignment vertical="center"/>
    </xf>
    <xf numFmtId="9" fontId="19" fillId="0" borderId="0" xfId="44" applyFont="1">
      <alignment vertical="center"/>
    </xf>
    <xf numFmtId="0" fontId="29" fillId="0" borderId="0" xfId="0" applyFont="1">
      <alignment vertical="center"/>
    </xf>
    <xf numFmtId="38" fontId="19" fillId="39" borderId="10" xfId="42" applyFont="1" applyFill="1" applyBorder="1">
      <alignment vertical="center"/>
    </xf>
    <xf numFmtId="38" fontId="19" fillId="39" borderId="25" xfId="42" applyFont="1" applyFill="1" applyBorder="1">
      <alignment vertical="center"/>
    </xf>
    <xf numFmtId="38" fontId="19" fillId="39" borderId="12" xfId="42" applyFont="1" applyFill="1" applyBorder="1">
      <alignment vertical="center"/>
    </xf>
    <xf numFmtId="0" fontId="30" fillId="0" borderId="13" xfId="0" applyFont="1" applyBorder="1" applyAlignment="1">
      <alignment horizontal="center" vertical="center"/>
    </xf>
    <xf numFmtId="0" fontId="25" fillId="39" borderId="10" xfId="0" applyFont="1" applyFill="1" applyBorder="1" applyAlignment="1">
      <alignment horizontal="center" vertical="center"/>
    </xf>
    <xf numFmtId="0" fontId="25" fillId="39" borderId="11" xfId="0" applyFont="1" applyFill="1" applyBorder="1" applyAlignment="1">
      <alignment horizontal="center" vertical="center"/>
    </xf>
    <xf numFmtId="0" fontId="25" fillId="39" borderId="10" xfId="0" applyFont="1" applyFill="1" applyBorder="1" applyAlignment="1">
      <alignment horizontal="left" vertical="center"/>
    </xf>
    <xf numFmtId="0" fontId="25" fillId="39" borderId="11" xfId="0" applyFont="1" applyFill="1" applyBorder="1" applyAlignment="1">
      <alignment horizontal="left" vertical="center"/>
    </xf>
    <xf numFmtId="0" fontId="30" fillId="0" borderId="12" xfId="0" applyFont="1" applyBorder="1" applyAlignment="1">
      <alignment horizontal="center" vertical="center"/>
    </xf>
    <xf numFmtId="0" fontId="19" fillId="0" borderId="30" xfId="0" applyFont="1" applyBorder="1">
      <alignment vertical="center"/>
    </xf>
    <xf numFmtId="0" fontId="19" fillId="0" borderId="39" xfId="0" applyFont="1" applyBorder="1">
      <alignment vertical="center"/>
    </xf>
    <xf numFmtId="0" fontId="24" fillId="38" borderId="12" xfId="0" applyFont="1" applyFill="1" applyBorder="1" applyAlignment="1">
      <alignment horizontal="center" vertical="center"/>
    </xf>
    <xf numFmtId="49" fontId="27" fillId="33" borderId="15" xfId="0" applyNumberFormat="1" applyFont="1" applyFill="1" applyBorder="1">
      <alignment vertical="center"/>
    </xf>
    <xf numFmtId="0" fontId="19" fillId="0" borderId="39" xfId="0" applyFont="1" applyBorder="1" applyAlignment="1">
      <alignment horizontal="right" vertical="center"/>
    </xf>
    <xf numFmtId="0" fontId="19" fillId="0" borderId="30" xfId="0" applyFont="1" applyBorder="1" applyAlignment="1">
      <alignment vertical="top"/>
    </xf>
    <xf numFmtId="38" fontId="19" fillId="0" borderId="30" xfId="42" applyFont="1" applyFill="1" applyBorder="1">
      <alignment vertical="center"/>
    </xf>
    <xf numFmtId="38" fontId="19" fillId="0" borderId="30" xfId="42" applyFont="1" applyFill="1" applyBorder="1" applyAlignment="1">
      <alignment vertical="center"/>
    </xf>
    <xf numFmtId="38" fontId="19" fillId="0" borderId="30" xfId="42" applyFont="1" applyFill="1" applyBorder="1" applyAlignment="1">
      <alignment horizontal="center" vertical="center"/>
    </xf>
    <xf numFmtId="0" fontId="19" fillId="35" borderId="0" xfId="0" applyFont="1" applyFill="1" applyAlignment="1">
      <alignment horizontal="left" vertical="top"/>
    </xf>
    <xf numFmtId="0" fontId="19" fillId="35" borderId="0" xfId="0" applyFont="1" applyFill="1" applyAlignment="1">
      <alignment horizontal="left" vertical="center"/>
    </xf>
    <xf numFmtId="0" fontId="19" fillId="0" borderId="32" xfId="0" applyFont="1" applyBorder="1" applyAlignment="1">
      <alignment vertical="top"/>
    </xf>
    <xf numFmtId="0" fontId="19" fillId="33" borderId="29" xfId="0" applyFont="1" applyFill="1" applyBorder="1">
      <alignment vertical="center"/>
    </xf>
    <xf numFmtId="0" fontId="19" fillId="33" borderId="30" xfId="0" applyFont="1" applyFill="1" applyBorder="1">
      <alignment vertical="center"/>
    </xf>
    <xf numFmtId="0" fontId="19" fillId="33" borderId="31" xfId="0" applyFont="1" applyFill="1" applyBorder="1">
      <alignment vertical="center"/>
    </xf>
    <xf numFmtId="0" fontId="25" fillId="0" borderId="0" xfId="0" applyFont="1">
      <alignment vertical="center"/>
    </xf>
    <xf numFmtId="0" fontId="25" fillId="0" borderId="0" xfId="0" applyFont="1" applyAlignment="1">
      <alignment horizontal="left" vertical="center"/>
    </xf>
    <xf numFmtId="14" fontId="25" fillId="0" borderId="0" xfId="0" applyNumberFormat="1" applyFont="1">
      <alignment vertical="center"/>
    </xf>
    <xf numFmtId="0" fontId="25" fillId="37" borderId="0" xfId="0" applyFont="1" applyFill="1">
      <alignment vertical="center"/>
    </xf>
    <xf numFmtId="14" fontId="25" fillId="0" borderId="0" xfId="0" applyNumberFormat="1" applyFont="1" applyAlignment="1">
      <alignment horizontal="left" vertical="center"/>
    </xf>
    <xf numFmtId="0" fontId="25" fillId="40" borderId="29" xfId="0" applyFont="1" applyFill="1" applyBorder="1" applyAlignment="1">
      <alignment vertical="top"/>
    </xf>
    <xf numFmtId="56" fontId="25" fillId="40" borderId="12" xfId="0" quotePrefix="1" applyNumberFormat="1" applyFont="1" applyFill="1" applyBorder="1" applyAlignment="1">
      <alignment vertical="top"/>
    </xf>
    <xf numFmtId="14" fontId="25" fillId="41" borderId="0" xfId="0" applyNumberFormat="1" applyFont="1" applyFill="1">
      <alignment vertical="center"/>
    </xf>
    <xf numFmtId="0" fontId="25" fillId="41" borderId="0" xfId="0" applyFont="1" applyFill="1">
      <alignment vertical="center"/>
    </xf>
    <xf numFmtId="0" fontId="25" fillId="39" borderId="0" xfId="0" applyFont="1" applyFill="1">
      <alignment vertical="center"/>
    </xf>
    <xf numFmtId="0" fontId="25" fillId="0" borderId="22" xfId="0" applyFont="1" applyBorder="1" applyAlignment="1">
      <alignment horizontal="center" vertical="center"/>
    </xf>
    <xf numFmtId="0" fontId="25" fillId="40" borderId="50" xfId="0" applyFont="1" applyFill="1" applyBorder="1">
      <alignment vertical="center"/>
    </xf>
    <xf numFmtId="0" fontId="25" fillId="40" borderId="17" xfId="0" applyFont="1" applyFill="1" applyBorder="1">
      <alignment vertical="center"/>
    </xf>
    <xf numFmtId="0" fontId="25" fillId="0" borderId="18" xfId="0" applyFont="1" applyBorder="1" applyAlignment="1">
      <alignment horizontal="center" vertical="center"/>
    </xf>
    <xf numFmtId="0" fontId="25" fillId="0" borderId="14" xfId="0" applyFont="1" applyBorder="1" applyAlignment="1">
      <alignment horizontal="center" vertical="center"/>
    </xf>
    <xf numFmtId="0" fontId="25" fillId="40" borderId="10" xfId="0" applyFont="1" applyFill="1" applyBorder="1">
      <alignment vertical="center"/>
    </xf>
    <xf numFmtId="0" fontId="25" fillId="40" borderId="13" xfId="0" quotePrefix="1" applyFont="1" applyFill="1" applyBorder="1">
      <alignment vertical="center"/>
    </xf>
    <xf numFmtId="0" fontId="25" fillId="35" borderId="0" xfId="0" applyFont="1" applyFill="1">
      <alignment vertical="center"/>
    </xf>
    <xf numFmtId="0" fontId="25" fillId="35" borderId="0" xfId="0" applyFont="1" applyFill="1" applyAlignment="1">
      <alignment horizontal="left" vertical="center"/>
    </xf>
    <xf numFmtId="0" fontId="25" fillId="40" borderId="36" xfId="0" applyFont="1" applyFill="1" applyBorder="1" applyAlignment="1">
      <alignment horizontal="center" vertical="center"/>
    </xf>
    <xf numFmtId="0" fontId="25" fillId="40" borderId="29" xfId="0" applyFont="1" applyFill="1" applyBorder="1" applyAlignment="1">
      <alignment horizontal="center" vertical="center"/>
    </xf>
    <xf numFmtId="0" fontId="25" fillId="40" borderId="12" xfId="0" applyFont="1" applyFill="1" applyBorder="1">
      <alignment vertical="center"/>
    </xf>
    <xf numFmtId="0" fontId="25" fillId="0" borderId="0" xfId="0" applyFont="1" applyAlignment="1">
      <alignment horizontal="center" vertical="center"/>
    </xf>
    <xf numFmtId="0" fontId="25" fillId="0" borderId="0" xfId="0" applyFont="1" applyAlignment="1">
      <alignment horizontal="right" vertical="center"/>
    </xf>
    <xf numFmtId="49" fontId="25" fillId="0" borderId="0" xfId="0" applyNumberFormat="1" applyFont="1" applyAlignment="1">
      <alignment horizontal="left" vertical="center"/>
    </xf>
    <xf numFmtId="14" fontId="25" fillId="37" borderId="0" xfId="0" applyNumberFormat="1" applyFont="1" applyFill="1">
      <alignment vertical="center"/>
    </xf>
    <xf numFmtId="0" fontId="25" fillId="40" borderId="22" xfId="0" applyFont="1" applyFill="1" applyBorder="1">
      <alignment vertical="center"/>
    </xf>
    <xf numFmtId="0" fontId="25" fillId="40" borderId="21" xfId="0" applyFont="1" applyFill="1" applyBorder="1">
      <alignment vertical="center"/>
    </xf>
    <xf numFmtId="0" fontId="25" fillId="40" borderId="18" xfId="0" applyFont="1" applyFill="1" applyBorder="1">
      <alignment vertical="center"/>
    </xf>
    <xf numFmtId="0" fontId="25" fillId="40" borderId="17" xfId="0" applyFont="1" applyFill="1" applyBorder="1" applyAlignment="1">
      <alignment vertical="center" shrinkToFit="1"/>
    </xf>
    <xf numFmtId="0" fontId="25" fillId="0" borderId="36" xfId="0" applyFont="1" applyBorder="1" applyAlignment="1">
      <alignment horizontal="center" vertical="center"/>
    </xf>
    <xf numFmtId="0" fontId="25" fillId="40" borderId="14" xfId="0" applyFont="1" applyFill="1" applyBorder="1">
      <alignment vertical="center"/>
    </xf>
    <xf numFmtId="56" fontId="25" fillId="40" borderId="13" xfId="0" quotePrefix="1" applyNumberFormat="1" applyFont="1" applyFill="1" applyBorder="1">
      <alignment vertical="center"/>
    </xf>
    <xf numFmtId="0" fontId="25" fillId="40" borderId="26" xfId="0" applyFont="1" applyFill="1" applyBorder="1">
      <alignment vertical="center"/>
    </xf>
    <xf numFmtId="0" fontId="35" fillId="0" borderId="0" xfId="0" applyFont="1">
      <alignment vertical="center"/>
    </xf>
    <xf numFmtId="0" fontId="25" fillId="39" borderId="0" xfId="0" applyFont="1" applyFill="1" applyAlignment="1">
      <alignment horizontal="left" vertical="center"/>
    </xf>
    <xf numFmtId="0" fontId="35" fillId="0" borderId="0" xfId="0" applyFont="1" applyAlignment="1">
      <alignment horizontal="left" vertical="center"/>
    </xf>
    <xf numFmtId="0" fontId="19" fillId="40" borderId="29" xfId="0" applyFont="1" applyFill="1" applyBorder="1" applyAlignment="1">
      <alignment vertical="top"/>
    </xf>
    <xf numFmtId="0" fontId="25" fillId="40" borderId="29" xfId="0" applyFont="1" applyFill="1" applyBorder="1" applyAlignment="1">
      <alignment horizontal="left" vertical="top"/>
    </xf>
    <xf numFmtId="0" fontId="25" fillId="0" borderId="29" xfId="0" applyFont="1" applyBorder="1" applyAlignment="1">
      <alignment horizontal="center" vertical="center"/>
    </xf>
    <xf numFmtId="0" fontId="25" fillId="40" borderId="25" xfId="0" applyFont="1" applyFill="1" applyBorder="1">
      <alignment vertical="center"/>
    </xf>
    <xf numFmtId="0" fontId="25" fillId="0" borderId="30" xfId="0" applyFont="1" applyBorder="1">
      <alignment vertical="center"/>
    </xf>
    <xf numFmtId="0" fontId="25" fillId="0" borderId="30" xfId="0" applyFont="1" applyBorder="1" applyAlignment="1">
      <alignment horizontal="left" vertical="center"/>
    </xf>
    <xf numFmtId="0" fontId="25" fillId="0" borderId="30" xfId="0" applyFont="1" applyBorder="1" applyAlignment="1">
      <alignment horizontal="center" vertical="center"/>
    </xf>
    <xf numFmtId="0" fontId="25" fillId="40" borderId="12" xfId="0" quotePrefix="1" applyFont="1" applyFill="1" applyBorder="1" applyAlignment="1">
      <alignment vertical="top"/>
    </xf>
    <xf numFmtId="0" fontId="25" fillId="40" borderId="13" xfId="0" quotePrefix="1" applyFont="1" applyFill="1" applyBorder="1" applyAlignment="1">
      <alignment horizontal="left" vertical="top"/>
    </xf>
    <xf numFmtId="0" fontId="25" fillId="0" borderId="63" xfId="0" applyFont="1" applyBorder="1" applyAlignment="1">
      <alignment horizontal="center" vertical="center"/>
    </xf>
    <xf numFmtId="0" fontId="25" fillId="40" borderId="64" xfId="0" applyFont="1" applyFill="1" applyBorder="1" applyAlignment="1">
      <alignment horizontal="center" vertical="center"/>
    </xf>
    <xf numFmtId="0" fontId="25" fillId="0" borderId="65" xfId="0" applyFont="1" applyBorder="1" applyAlignment="1">
      <alignment horizontal="center" vertical="center"/>
    </xf>
    <xf numFmtId="0" fontId="25" fillId="0" borderId="66" xfId="0" applyFont="1" applyBorder="1" applyAlignment="1">
      <alignment horizontal="center" vertical="center"/>
    </xf>
    <xf numFmtId="14" fontId="25" fillId="0" borderId="34" xfId="0" applyNumberFormat="1" applyFont="1" applyBorder="1">
      <alignment vertical="center"/>
    </xf>
    <xf numFmtId="0" fontId="38" fillId="0" borderId="0" xfId="0" applyFont="1" applyAlignment="1">
      <alignment horizontal="left" vertical="center"/>
    </xf>
    <xf numFmtId="0" fontId="39" fillId="0" borderId="0" xfId="0" applyFont="1" applyAlignment="1">
      <alignment horizontal="left" vertical="center" indent="1"/>
    </xf>
    <xf numFmtId="0" fontId="25" fillId="0" borderId="80" xfId="0" applyFont="1" applyBorder="1">
      <alignment vertical="center"/>
    </xf>
    <xf numFmtId="0" fontId="29" fillId="0" borderId="80" xfId="0" applyFont="1" applyBorder="1">
      <alignment vertical="center"/>
    </xf>
    <xf numFmtId="0" fontId="25" fillId="0" borderId="80" xfId="0" applyFont="1" applyBorder="1" applyAlignment="1">
      <alignment horizontal="right" vertical="center"/>
    </xf>
    <xf numFmtId="0" fontId="25" fillId="0" borderId="80" xfId="0" applyFont="1" applyBorder="1" applyAlignment="1">
      <alignment horizontal="center" vertical="center"/>
    </xf>
    <xf numFmtId="0" fontId="25" fillId="0" borderId="29" xfId="0" applyFont="1" applyBorder="1">
      <alignment vertical="center"/>
    </xf>
    <xf numFmtId="0" fontId="25" fillId="0" borderId="32" xfId="0" applyFont="1" applyBorder="1">
      <alignment vertical="center"/>
    </xf>
    <xf numFmtId="0" fontId="34" fillId="0" borderId="32" xfId="0" applyFont="1" applyBorder="1">
      <alignment vertical="center"/>
    </xf>
    <xf numFmtId="0" fontId="25" fillId="0" borderId="33" xfId="0" applyFont="1" applyBorder="1">
      <alignment vertical="center"/>
    </xf>
    <xf numFmtId="0" fontId="30" fillId="0" borderId="10" xfId="0" applyFont="1" applyBorder="1" applyAlignment="1">
      <alignment horizontal="center" vertical="center"/>
    </xf>
    <xf numFmtId="0" fontId="30" fillId="34" borderId="26" xfId="0" applyFont="1" applyFill="1" applyBorder="1" applyAlignment="1">
      <alignment horizontal="center" vertical="center"/>
    </xf>
    <xf numFmtId="0" fontId="25" fillId="39" borderId="72" xfId="0" applyFont="1" applyFill="1" applyBorder="1" applyAlignment="1">
      <alignment horizontal="center" vertical="center"/>
    </xf>
    <xf numFmtId="0" fontId="25" fillId="39" borderId="77" xfId="0" applyFont="1" applyFill="1" applyBorder="1" applyAlignment="1">
      <alignment horizontal="center" vertical="center"/>
    </xf>
    <xf numFmtId="0" fontId="41" fillId="0" borderId="0" xfId="0" applyFont="1" applyAlignment="1">
      <alignment horizontal="left" vertical="center" indent="1"/>
    </xf>
    <xf numFmtId="0" fontId="25" fillId="39" borderId="81" xfId="0" applyFont="1" applyFill="1" applyBorder="1" applyAlignment="1">
      <alignment horizontal="center" vertical="center"/>
    </xf>
    <xf numFmtId="0" fontId="25" fillId="0" borderId="0" xfId="0" applyFont="1" applyAlignment="1">
      <alignment vertical="top"/>
    </xf>
    <xf numFmtId="0" fontId="25" fillId="37" borderId="0" xfId="0" applyFont="1" applyFill="1" applyAlignment="1">
      <alignment horizontal="left" vertical="center"/>
    </xf>
    <xf numFmtId="0" fontId="42" fillId="0" borderId="0" xfId="0" applyFont="1">
      <alignment vertical="center"/>
    </xf>
    <xf numFmtId="0" fontId="19" fillId="33" borderId="19" xfId="0" applyFont="1" applyFill="1" applyBorder="1">
      <alignment vertical="center"/>
    </xf>
    <xf numFmtId="0" fontId="19" fillId="33" borderId="20" xfId="0" applyFont="1" applyFill="1" applyBorder="1">
      <alignment vertical="center"/>
    </xf>
    <xf numFmtId="0" fontId="30" fillId="0" borderId="26" xfId="0" applyFont="1" applyBorder="1" applyAlignment="1">
      <alignment horizontal="center"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43" fillId="0" borderId="13" xfId="0" applyFont="1" applyBorder="1" applyAlignment="1">
      <alignment horizontal="center" vertical="center"/>
    </xf>
    <xf numFmtId="0" fontId="43" fillId="0" borderId="12" xfId="0" applyFont="1" applyBorder="1" applyAlignment="1">
      <alignment horizontal="center" vertical="center"/>
    </xf>
    <xf numFmtId="0" fontId="43" fillId="0" borderId="14" xfId="0" applyFont="1" applyBorder="1" applyAlignment="1">
      <alignment horizontal="left" vertical="center"/>
    </xf>
    <xf numFmtId="0" fontId="43" fillId="0" borderId="18" xfId="0" applyFont="1" applyBorder="1" applyAlignment="1">
      <alignment horizontal="left" vertical="center"/>
    </xf>
    <xf numFmtId="0" fontId="43" fillId="0" borderId="22" xfId="0" applyFont="1" applyBorder="1" applyAlignment="1">
      <alignment horizontal="left" vertical="center"/>
    </xf>
    <xf numFmtId="0" fontId="43" fillId="0" borderId="41" xfId="0" applyFont="1" applyBorder="1" applyAlignment="1">
      <alignment horizontal="left" vertical="center"/>
    </xf>
    <xf numFmtId="0" fontId="43" fillId="0" borderId="40" xfId="0" applyFont="1" applyBorder="1" applyAlignment="1">
      <alignment horizontal="left" vertical="center"/>
    </xf>
    <xf numFmtId="0" fontId="43" fillId="0" borderId="42" xfId="0" applyFont="1" applyBorder="1" applyAlignment="1">
      <alignment horizontal="left" vertical="center"/>
    </xf>
    <xf numFmtId="0" fontId="19" fillId="33" borderId="19" xfId="0" applyFont="1" applyFill="1" applyBorder="1" applyAlignment="1">
      <alignment horizontal="left" vertical="center" wrapText="1"/>
    </xf>
    <xf numFmtId="0" fontId="19" fillId="33" borderId="19" xfId="0" applyFont="1" applyFill="1" applyBorder="1" applyAlignment="1">
      <alignment vertical="center" wrapText="1"/>
    </xf>
    <xf numFmtId="0" fontId="19" fillId="33" borderId="20" xfId="0" applyFont="1" applyFill="1" applyBorder="1" applyAlignment="1">
      <alignment vertical="center" wrapText="1"/>
    </xf>
    <xf numFmtId="0" fontId="25" fillId="40" borderId="12" xfId="0" applyFont="1" applyFill="1" applyBorder="1" applyAlignment="1">
      <alignment horizontal="center" vertical="center" wrapText="1"/>
    </xf>
    <xf numFmtId="0" fontId="25" fillId="40" borderId="13" xfId="0" applyFont="1" applyFill="1" applyBorder="1" applyAlignment="1">
      <alignment horizontal="center" vertical="center" wrapText="1"/>
    </xf>
    <xf numFmtId="0" fontId="25" fillId="40" borderId="69" xfId="0" applyFont="1" applyFill="1" applyBorder="1" applyAlignment="1">
      <alignment horizontal="center" vertical="center"/>
    </xf>
    <xf numFmtId="14" fontId="19" fillId="43" borderId="0" xfId="0" applyNumberFormat="1" applyFont="1" applyFill="1">
      <alignment vertical="center"/>
    </xf>
    <xf numFmtId="0" fontId="19" fillId="43" borderId="0" xfId="0" applyFont="1" applyFill="1">
      <alignment vertical="center"/>
    </xf>
    <xf numFmtId="176" fontId="19" fillId="43" borderId="0" xfId="0" applyNumberFormat="1" applyFont="1" applyFill="1">
      <alignment vertical="center"/>
    </xf>
    <xf numFmtId="14" fontId="19" fillId="33" borderId="0" xfId="0" applyNumberFormat="1" applyFont="1" applyFill="1">
      <alignment vertical="center"/>
    </xf>
    <xf numFmtId="0" fontId="19" fillId="33" borderId="0" xfId="0" applyFont="1" applyFill="1">
      <alignment vertical="center"/>
    </xf>
    <xf numFmtId="176" fontId="19" fillId="33" borderId="0" xfId="0" applyNumberFormat="1" applyFont="1" applyFill="1">
      <alignment vertical="center"/>
    </xf>
    <xf numFmtId="0" fontId="25" fillId="0" borderId="41" xfId="0" applyFont="1" applyBorder="1" applyAlignment="1">
      <alignment horizontal="center" vertical="center"/>
    </xf>
    <xf numFmtId="0" fontId="25" fillId="0" borderId="40" xfId="0" applyFont="1" applyBorder="1" applyAlignment="1">
      <alignment horizontal="center" vertical="center"/>
    </xf>
    <xf numFmtId="0" fontId="25" fillId="0" borderId="42" xfId="0" applyFont="1" applyBorder="1" applyAlignment="1">
      <alignment horizontal="center" vertical="center"/>
    </xf>
    <xf numFmtId="38" fontId="19" fillId="33" borderId="29" xfId="42" applyFont="1" applyFill="1" applyBorder="1" applyAlignment="1">
      <alignment vertical="center"/>
    </xf>
    <xf numFmtId="38" fontId="19" fillId="33" borderId="30" xfId="42" applyFont="1" applyFill="1" applyBorder="1" applyAlignment="1">
      <alignment vertical="center"/>
    </xf>
    <xf numFmtId="38" fontId="19" fillId="33" borderId="31" xfId="42" applyFont="1" applyFill="1" applyBorder="1" applyAlignment="1">
      <alignment vertical="center"/>
    </xf>
    <xf numFmtId="0" fontId="19" fillId="33" borderId="14" xfId="0" applyFont="1" applyFill="1" applyBorder="1" applyAlignment="1">
      <alignment horizontal="left" vertical="center"/>
    </xf>
    <xf numFmtId="0" fontId="19" fillId="33" borderId="16" xfId="0" applyFont="1" applyFill="1" applyBorder="1" applyAlignment="1">
      <alignment horizontal="left" vertical="center"/>
    </xf>
    <xf numFmtId="0" fontId="19" fillId="33" borderId="18" xfId="0" applyFont="1" applyFill="1" applyBorder="1" applyAlignment="1">
      <alignment horizontal="left" vertical="center"/>
    </xf>
    <xf numFmtId="0" fontId="19" fillId="33" borderId="20" xfId="0" applyFont="1" applyFill="1" applyBorder="1" applyAlignment="1">
      <alignment horizontal="left" vertical="center"/>
    </xf>
    <xf numFmtId="0" fontId="19" fillId="33" borderId="22" xfId="0" applyFont="1" applyFill="1" applyBorder="1" applyAlignment="1">
      <alignment horizontal="left" vertical="center"/>
    </xf>
    <xf numFmtId="0" fontId="19" fillId="33" borderId="24" xfId="0" applyFont="1" applyFill="1" applyBorder="1" applyAlignment="1">
      <alignment horizontal="left" vertical="center"/>
    </xf>
    <xf numFmtId="0" fontId="19" fillId="33" borderId="36" xfId="0" quotePrefix="1" applyFont="1" applyFill="1" applyBorder="1" applyAlignment="1">
      <alignment vertical="top"/>
    </xf>
    <xf numFmtId="0" fontId="19" fillId="33" borderId="33" xfId="0" applyFont="1" applyFill="1" applyBorder="1" applyAlignment="1">
      <alignment vertical="top"/>
    </xf>
    <xf numFmtId="0" fontId="19" fillId="33" borderId="37" xfId="0" applyFont="1" applyFill="1" applyBorder="1" applyAlignment="1">
      <alignment vertical="top"/>
    </xf>
    <xf numFmtId="0" fontId="19" fillId="33" borderId="39" xfId="0" applyFont="1" applyFill="1" applyBorder="1" applyAlignment="1">
      <alignment vertical="top"/>
    </xf>
    <xf numFmtId="0" fontId="19" fillId="33" borderId="38" xfId="0" applyFont="1" applyFill="1" applyBorder="1" applyAlignment="1">
      <alignment vertical="top"/>
    </xf>
    <xf numFmtId="0" fontId="19" fillId="33" borderId="35" xfId="0" applyFont="1" applyFill="1" applyBorder="1" applyAlignment="1">
      <alignment vertical="top"/>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30" fillId="33" borderId="29" xfId="0" applyFont="1" applyFill="1" applyBorder="1" applyAlignment="1">
      <alignment horizontal="center" vertical="center"/>
    </xf>
    <xf numFmtId="0" fontId="30" fillId="33" borderId="30" xfId="0" applyFont="1" applyFill="1" applyBorder="1" applyAlignment="1">
      <alignment horizontal="center" vertical="center"/>
    </xf>
    <xf numFmtId="0" fontId="30" fillId="33" borderId="31" xfId="0" applyFont="1" applyFill="1" applyBorder="1" applyAlignment="1">
      <alignment horizontal="center" vertical="center"/>
    </xf>
    <xf numFmtId="0" fontId="22" fillId="0" borderId="29" xfId="0" applyFont="1" applyBorder="1" applyAlignment="1">
      <alignment horizontal="center" vertical="center"/>
    </xf>
    <xf numFmtId="0" fontId="22" fillId="0" borderId="31" xfId="0" applyFont="1" applyBorder="1" applyAlignment="1">
      <alignment horizontal="center" vertical="center"/>
    </xf>
    <xf numFmtId="0" fontId="19" fillId="0" borderId="37" xfId="0" applyFont="1" applyBorder="1" applyAlignment="1">
      <alignment horizontal="left" vertical="center" wrapText="1"/>
    </xf>
    <xf numFmtId="0" fontId="19" fillId="0" borderId="0" xfId="0" applyFont="1" applyAlignment="1">
      <alignment horizontal="left" vertical="center" wrapText="1"/>
    </xf>
    <xf numFmtId="0" fontId="19" fillId="0" borderId="39" xfId="0" applyFont="1" applyBorder="1" applyAlignment="1">
      <alignment horizontal="left" vertical="center" wrapText="1"/>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19" fillId="0" borderId="28" xfId="0" applyFont="1" applyBorder="1" applyAlignment="1">
      <alignment horizontal="left" vertical="center" wrapText="1"/>
    </xf>
    <xf numFmtId="0" fontId="19" fillId="33" borderId="29" xfId="0" applyFont="1" applyFill="1" applyBorder="1" applyAlignment="1">
      <alignment horizontal="center" vertical="center"/>
    </xf>
    <xf numFmtId="0" fontId="19" fillId="33" borderId="30" xfId="0" applyFont="1" applyFill="1" applyBorder="1" applyAlignment="1">
      <alignment horizontal="center" vertical="center"/>
    </xf>
    <xf numFmtId="0" fontId="19" fillId="33" borderId="31" xfId="0" applyFont="1" applyFill="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27" fillId="33" borderId="14" xfId="0" applyFont="1" applyFill="1" applyBorder="1">
      <alignment vertical="center"/>
    </xf>
    <xf numFmtId="0" fontId="27" fillId="33" borderId="15" xfId="0" applyFont="1" applyFill="1" applyBorder="1">
      <alignment vertical="center"/>
    </xf>
    <xf numFmtId="0" fontId="27" fillId="33" borderId="16" xfId="0" applyFont="1" applyFill="1" applyBorder="1">
      <alignment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27" fillId="33" borderId="22" xfId="0" applyFont="1" applyFill="1" applyBorder="1">
      <alignment vertical="center"/>
    </xf>
    <xf numFmtId="0" fontId="27" fillId="33" borderId="23" xfId="0" applyFont="1" applyFill="1" applyBorder="1">
      <alignment vertical="center"/>
    </xf>
    <xf numFmtId="0" fontId="27" fillId="33" borderId="24" xfId="0" applyFont="1" applyFill="1" applyBorder="1">
      <alignment vertical="center"/>
    </xf>
    <xf numFmtId="38" fontId="19" fillId="33" borderId="29" xfId="42" applyFont="1" applyFill="1" applyBorder="1" applyAlignment="1">
      <alignment horizontal="center" vertical="center"/>
    </xf>
    <xf numFmtId="38" fontId="19" fillId="33" borderId="30" xfId="42" applyFont="1" applyFill="1" applyBorder="1" applyAlignment="1">
      <alignment horizontal="center" vertical="center"/>
    </xf>
    <xf numFmtId="38" fontId="19" fillId="33" borderId="31" xfId="42" applyFont="1" applyFill="1" applyBorder="1" applyAlignment="1">
      <alignment horizontal="center" vertical="center"/>
    </xf>
    <xf numFmtId="56" fontId="19" fillId="33" borderId="36" xfId="0" quotePrefix="1" applyNumberFormat="1" applyFont="1" applyFill="1" applyBorder="1" applyAlignment="1">
      <alignment vertical="top"/>
    </xf>
    <xf numFmtId="56" fontId="19" fillId="33" borderId="33" xfId="0" quotePrefix="1" applyNumberFormat="1" applyFont="1" applyFill="1" applyBorder="1" applyAlignment="1">
      <alignment vertical="top"/>
    </xf>
    <xf numFmtId="56" fontId="19" fillId="33" borderId="38" xfId="0" quotePrefix="1" applyNumberFormat="1" applyFont="1" applyFill="1" applyBorder="1" applyAlignment="1">
      <alignment vertical="top"/>
    </xf>
    <xf numFmtId="56" fontId="19" fillId="33" borderId="35" xfId="0" quotePrefix="1" applyNumberFormat="1" applyFont="1" applyFill="1" applyBorder="1" applyAlignment="1">
      <alignment vertical="top"/>
    </xf>
    <xf numFmtId="56" fontId="19" fillId="33" borderId="37" xfId="0" quotePrefix="1" applyNumberFormat="1" applyFont="1" applyFill="1" applyBorder="1" applyAlignment="1">
      <alignment vertical="top"/>
    </xf>
    <xf numFmtId="56" fontId="19" fillId="33" borderId="39" xfId="0" quotePrefix="1" applyNumberFormat="1" applyFont="1" applyFill="1" applyBorder="1" applyAlignment="1">
      <alignment vertical="top"/>
    </xf>
    <xf numFmtId="56" fontId="19" fillId="33" borderId="36" xfId="0" quotePrefix="1" applyNumberFormat="1" applyFont="1" applyFill="1" applyBorder="1" applyAlignment="1">
      <alignment horizontal="left" vertical="top"/>
    </xf>
    <xf numFmtId="56" fontId="19" fillId="33" borderId="33" xfId="0" quotePrefix="1" applyNumberFormat="1" applyFont="1" applyFill="1" applyBorder="1" applyAlignment="1">
      <alignment horizontal="left" vertical="top"/>
    </xf>
    <xf numFmtId="56" fontId="19" fillId="33" borderId="38" xfId="0" quotePrefix="1" applyNumberFormat="1" applyFont="1" applyFill="1" applyBorder="1" applyAlignment="1">
      <alignment horizontal="left" vertical="top"/>
    </xf>
    <xf numFmtId="56" fontId="19" fillId="33" borderId="35" xfId="0" quotePrefix="1" applyNumberFormat="1" applyFont="1" applyFill="1" applyBorder="1" applyAlignment="1">
      <alignment horizontal="left" vertical="top"/>
    </xf>
    <xf numFmtId="0" fontId="19" fillId="33" borderId="29" xfId="0" applyFont="1" applyFill="1" applyBorder="1" applyAlignment="1">
      <alignment horizontal="left" vertical="center"/>
    </xf>
    <xf numFmtId="0" fontId="19" fillId="33" borderId="30" xfId="0" applyFont="1" applyFill="1" applyBorder="1" applyAlignment="1">
      <alignment horizontal="left" vertical="center"/>
    </xf>
    <xf numFmtId="0" fontId="19" fillId="33" borderId="31" xfId="0" applyFont="1" applyFill="1" applyBorder="1" applyAlignment="1">
      <alignment horizontal="left" vertical="center"/>
    </xf>
    <xf numFmtId="0" fontId="33" fillId="33" borderId="29" xfId="0" quotePrefix="1" applyFont="1" applyFill="1" applyBorder="1" applyAlignment="1">
      <alignment horizontal="left" vertical="center"/>
    </xf>
    <xf numFmtId="0" fontId="33" fillId="33" borderId="30" xfId="0" quotePrefix="1" applyFont="1" applyFill="1" applyBorder="1" applyAlignment="1">
      <alignment horizontal="left" vertical="center"/>
    </xf>
    <xf numFmtId="0" fontId="33" fillId="33" borderId="31" xfId="0" quotePrefix="1" applyFont="1" applyFill="1" applyBorder="1" applyAlignment="1">
      <alignment horizontal="left" vertical="center"/>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25" fillId="33" borderId="29" xfId="0" applyFont="1" applyFill="1" applyBorder="1" applyAlignment="1">
      <alignment horizontal="left" vertical="center"/>
    </xf>
    <xf numFmtId="0" fontId="25" fillId="33" borderId="30" xfId="0" applyFont="1" applyFill="1" applyBorder="1" applyAlignment="1">
      <alignment horizontal="left" vertical="center"/>
    </xf>
    <xf numFmtId="0" fontId="25" fillId="33" borderId="31" xfId="0" applyFont="1" applyFill="1" applyBorder="1" applyAlignment="1">
      <alignment horizontal="left" vertical="center"/>
    </xf>
    <xf numFmtId="0" fontId="25" fillId="33" borderId="29" xfId="0" quotePrefix="1" applyFont="1" applyFill="1" applyBorder="1" applyAlignment="1">
      <alignment horizontal="left" vertical="center"/>
    </xf>
    <xf numFmtId="0" fontId="25" fillId="33" borderId="30" xfId="0" quotePrefix="1" applyFont="1" applyFill="1" applyBorder="1" applyAlignment="1">
      <alignment horizontal="left" vertical="center"/>
    </xf>
    <xf numFmtId="0" fontId="25" fillId="33" borderId="31" xfId="0" quotePrefix="1" applyFont="1" applyFill="1" applyBorder="1" applyAlignment="1">
      <alignment horizontal="left" vertical="center"/>
    </xf>
    <xf numFmtId="0" fontId="25" fillId="33" borderId="14" xfId="0" applyFont="1" applyFill="1" applyBorder="1" applyAlignment="1">
      <alignment horizontal="left" vertical="center"/>
    </xf>
    <xf numFmtId="0" fontId="25" fillId="33" borderId="15" xfId="0" applyFont="1" applyFill="1" applyBorder="1" applyAlignment="1">
      <alignment horizontal="left" vertical="center"/>
    </xf>
    <xf numFmtId="0" fontId="25" fillId="33" borderId="16" xfId="0" applyFont="1" applyFill="1" applyBorder="1" applyAlignment="1">
      <alignment horizontal="left" vertical="center"/>
    </xf>
    <xf numFmtId="0" fontId="25" fillId="33" borderId="29" xfId="0" quotePrefix="1" applyFont="1" applyFill="1" applyBorder="1" applyAlignment="1">
      <alignment vertical="center" wrapText="1"/>
    </xf>
    <xf numFmtId="0" fontId="25" fillId="33" borderId="30" xfId="0" quotePrefix="1" applyFont="1" applyFill="1" applyBorder="1">
      <alignment vertical="center"/>
    </xf>
    <xf numFmtId="0" fontId="25" fillId="33" borderId="31" xfId="0" quotePrefix="1" applyFont="1" applyFill="1" applyBorder="1">
      <alignment vertical="center"/>
    </xf>
    <xf numFmtId="0" fontId="33" fillId="33" borderId="29" xfId="0" quotePrefix="1" applyFont="1" applyFill="1" applyBorder="1">
      <alignment vertical="center"/>
    </xf>
    <xf numFmtId="0" fontId="33" fillId="33" borderId="30" xfId="0" quotePrefix="1" applyFont="1" applyFill="1" applyBorder="1">
      <alignment vertical="center"/>
    </xf>
    <xf numFmtId="0" fontId="33" fillId="33" borderId="31" xfId="0" quotePrefix="1" applyFont="1" applyFill="1" applyBorder="1">
      <alignment vertical="center"/>
    </xf>
    <xf numFmtId="0" fontId="19" fillId="33" borderId="29" xfId="0" applyFont="1" applyFill="1" applyBorder="1" applyAlignment="1">
      <alignment vertical="top"/>
    </xf>
    <xf numFmtId="0" fontId="19" fillId="33" borderId="30" xfId="0" applyFont="1" applyFill="1" applyBorder="1" applyAlignment="1">
      <alignment vertical="top"/>
    </xf>
    <xf numFmtId="0" fontId="19" fillId="33" borderId="36" xfId="0" applyFont="1" applyFill="1" applyBorder="1" applyAlignment="1">
      <alignment vertical="top"/>
    </xf>
    <xf numFmtId="0" fontId="19" fillId="33" borderId="32" xfId="0" applyFont="1" applyFill="1" applyBorder="1" applyAlignment="1">
      <alignment vertical="top"/>
    </xf>
    <xf numFmtId="0" fontId="19" fillId="33" borderId="0" xfId="0" applyFont="1" applyFill="1" applyAlignment="1">
      <alignment vertical="top"/>
    </xf>
    <xf numFmtId="0" fontId="19" fillId="33" borderId="34" xfId="0" applyFont="1" applyFill="1" applyBorder="1" applyAlignment="1">
      <alignment vertical="top"/>
    </xf>
    <xf numFmtId="0" fontId="19" fillId="0" borderId="29" xfId="0" applyFont="1" applyBorder="1" applyAlignment="1">
      <alignment horizontal="left" vertical="top" wrapText="1"/>
    </xf>
    <xf numFmtId="0" fontId="19" fillId="0" borderId="30" xfId="0" applyFont="1" applyBorder="1" applyAlignment="1">
      <alignment horizontal="left" vertical="top" wrapText="1"/>
    </xf>
    <xf numFmtId="0" fontId="19" fillId="0" borderId="31" xfId="0" applyFont="1" applyBorder="1" applyAlignment="1">
      <alignment horizontal="left" vertical="top" wrapText="1"/>
    </xf>
    <xf numFmtId="0" fontId="19" fillId="0" borderId="36" xfId="0" applyFont="1" applyBorder="1" applyAlignment="1">
      <alignment horizontal="left" vertical="top" wrapText="1"/>
    </xf>
    <xf numFmtId="0" fontId="19" fillId="0" borderId="32" xfId="0" applyFont="1" applyBorder="1" applyAlignment="1">
      <alignment horizontal="left" vertical="top" wrapText="1"/>
    </xf>
    <xf numFmtId="0" fontId="19" fillId="0" borderId="33" xfId="0" applyFont="1" applyBorder="1" applyAlignment="1">
      <alignment horizontal="left" vertical="top" wrapText="1"/>
    </xf>
    <xf numFmtId="0" fontId="19" fillId="0" borderId="37" xfId="0" applyFont="1" applyBorder="1" applyAlignment="1">
      <alignment horizontal="left" vertical="top" wrapText="1"/>
    </xf>
    <xf numFmtId="0" fontId="19" fillId="0" borderId="0" xfId="0" applyFont="1" applyAlignment="1">
      <alignment horizontal="left" vertical="top" wrapText="1"/>
    </xf>
    <xf numFmtId="0" fontId="19" fillId="0" borderId="39" xfId="0" applyFont="1" applyBorder="1" applyAlignment="1">
      <alignment horizontal="left" vertical="top" wrapText="1"/>
    </xf>
    <xf numFmtId="0" fontId="19" fillId="0" borderId="38" xfId="0" applyFont="1" applyBorder="1" applyAlignment="1">
      <alignment horizontal="left" vertical="top" wrapText="1"/>
    </xf>
    <xf numFmtId="0" fontId="19" fillId="0" borderId="34" xfId="0" applyFont="1" applyBorder="1" applyAlignment="1">
      <alignment horizontal="left" vertical="top" wrapText="1"/>
    </xf>
    <xf numFmtId="0" fontId="19" fillId="0" borderId="35" xfId="0" applyFont="1" applyBorder="1" applyAlignment="1">
      <alignment horizontal="left" vertical="top" wrapText="1"/>
    </xf>
    <xf numFmtId="0" fontId="19" fillId="34" borderId="14" xfId="0" applyFont="1" applyFill="1" applyBorder="1" applyAlignment="1">
      <alignment horizontal="center" vertical="center"/>
    </xf>
    <xf numFmtId="0" fontId="19" fillId="34" borderId="15" xfId="0" applyFont="1" applyFill="1" applyBorder="1" applyAlignment="1">
      <alignment horizontal="center" vertical="center"/>
    </xf>
    <xf numFmtId="0" fontId="19" fillId="34" borderId="16" xfId="0" applyFont="1" applyFill="1" applyBorder="1" applyAlignment="1">
      <alignment horizontal="center" vertical="center"/>
    </xf>
    <xf numFmtId="0" fontId="19" fillId="34" borderId="26" xfId="0" applyFont="1" applyFill="1" applyBorder="1" applyAlignment="1">
      <alignment horizontal="center" vertical="center"/>
    </xf>
    <xf numFmtId="0" fontId="19" fillId="34" borderId="27" xfId="0" applyFont="1" applyFill="1" applyBorder="1" applyAlignment="1">
      <alignment horizontal="center" vertical="center"/>
    </xf>
    <xf numFmtId="0" fontId="19" fillId="34" borderId="28" xfId="0" applyFont="1" applyFill="1" applyBorder="1" applyAlignment="1">
      <alignment horizontal="center" vertical="center"/>
    </xf>
    <xf numFmtId="0" fontId="19" fillId="0" borderId="0" xfId="0" applyFont="1" applyAlignment="1">
      <alignment horizontal="center" vertical="center"/>
    </xf>
    <xf numFmtId="0" fontId="19" fillId="33" borderId="14" xfId="0" applyFont="1" applyFill="1" applyBorder="1" applyAlignment="1">
      <alignment horizontal="center" vertical="center"/>
    </xf>
    <xf numFmtId="0" fontId="19" fillId="33" borderId="15" xfId="0" applyFont="1" applyFill="1" applyBorder="1" applyAlignment="1">
      <alignment horizontal="center" vertical="center"/>
    </xf>
    <xf numFmtId="0" fontId="19" fillId="33" borderId="22" xfId="0" applyFont="1" applyFill="1" applyBorder="1" applyAlignment="1">
      <alignment horizontal="center" vertical="center"/>
    </xf>
    <xf numFmtId="0" fontId="19" fillId="33" borderId="23" xfId="0" applyFont="1" applyFill="1" applyBorder="1" applyAlignment="1">
      <alignment horizontal="center" vertical="center"/>
    </xf>
    <xf numFmtId="0" fontId="19" fillId="33" borderId="24" xfId="0" applyFont="1" applyFill="1" applyBorder="1" applyAlignment="1">
      <alignment horizontal="center" vertical="center"/>
    </xf>
    <xf numFmtId="0" fontId="31" fillId="33" borderId="23" xfId="0" applyFont="1" applyFill="1" applyBorder="1" applyAlignment="1">
      <alignment horizontal="right" vertical="center"/>
    </xf>
    <xf numFmtId="0" fontId="31" fillId="33" borderId="24" xfId="0" applyFont="1" applyFill="1" applyBorder="1" applyAlignment="1">
      <alignment horizontal="right" vertical="center"/>
    </xf>
    <xf numFmtId="56" fontId="19" fillId="33" borderId="32" xfId="0" quotePrefix="1" applyNumberFormat="1" applyFont="1" applyFill="1" applyBorder="1" applyAlignment="1">
      <alignment vertical="top"/>
    </xf>
    <xf numFmtId="56" fontId="19" fillId="33" borderId="34" xfId="0" quotePrefix="1" applyNumberFormat="1" applyFont="1" applyFill="1" applyBorder="1" applyAlignment="1">
      <alignment vertical="top"/>
    </xf>
    <xf numFmtId="0" fontId="19" fillId="33" borderId="38" xfId="0" quotePrefix="1" applyFont="1" applyFill="1" applyBorder="1" applyAlignment="1">
      <alignment vertical="top"/>
    </xf>
    <xf numFmtId="0" fontId="19" fillId="33" borderId="31" xfId="0" applyFont="1" applyFill="1" applyBorder="1" applyAlignment="1">
      <alignment vertical="top"/>
    </xf>
    <xf numFmtId="0" fontId="28" fillId="0" borderId="0" xfId="0" applyFont="1">
      <alignment vertical="center"/>
    </xf>
    <xf numFmtId="0" fontId="19" fillId="33" borderId="29" xfId="0" applyFont="1" applyFill="1" applyBorder="1">
      <alignment vertical="center"/>
    </xf>
    <xf numFmtId="0" fontId="19" fillId="33" borderId="30" xfId="0" applyFont="1" applyFill="1" applyBorder="1">
      <alignment vertical="center"/>
    </xf>
    <xf numFmtId="0" fontId="19" fillId="33" borderId="31" xfId="0" applyFont="1" applyFill="1" applyBorder="1">
      <alignment vertical="center"/>
    </xf>
    <xf numFmtId="0" fontId="19" fillId="33" borderId="36" xfId="0" applyFont="1" applyFill="1" applyBorder="1">
      <alignment vertical="center"/>
    </xf>
    <xf numFmtId="0" fontId="19" fillId="33" borderId="32" xfId="0" applyFont="1" applyFill="1" applyBorder="1">
      <alignment vertical="center"/>
    </xf>
    <xf numFmtId="0" fontId="19" fillId="33" borderId="33" xfId="0" applyFont="1" applyFill="1" applyBorder="1">
      <alignment vertical="center"/>
    </xf>
    <xf numFmtId="0" fontId="19" fillId="33" borderId="18" xfId="0" applyFont="1" applyFill="1" applyBorder="1">
      <alignment vertical="center"/>
    </xf>
    <xf numFmtId="0" fontId="19" fillId="33" borderId="19" xfId="0" applyFont="1" applyFill="1" applyBorder="1">
      <alignment vertical="center"/>
    </xf>
    <xf numFmtId="0" fontId="19" fillId="33" borderId="20" xfId="0" applyFont="1" applyFill="1" applyBorder="1">
      <alignment vertical="center"/>
    </xf>
    <xf numFmtId="0" fontId="19" fillId="33" borderId="38" xfId="0" applyFont="1" applyFill="1" applyBorder="1">
      <alignment vertical="center"/>
    </xf>
    <xf numFmtId="0" fontId="19" fillId="33" borderId="34" xfId="0" applyFont="1" applyFill="1" applyBorder="1">
      <alignment vertical="center"/>
    </xf>
    <xf numFmtId="0" fontId="19" fillId="33" borderId="35" xfId="0" applyFont="1" applyFill="1" applyBorder="1">
      <alignment vertical="center"/>
    </xf>
    <xf numFmtId="0" fontId="19" fillId="33" borderId="14" xfId="0" applyFont="1" applyFill="1" applyBorder="1">
      <alignment vertical="center"/>
    </xf>
    <xf numFmtId="0" fontId="19" fillId="33" borderId="15" xfId="0" applyFont="1" applyFill="1" applyBorder="1">
      <alignment vertical="center"/>
    </xf>
    <xf numFmtId="0" fontId="19" fillId="33" borderId="16" xfId="0" applyFont="1" applyFill="1" applyBorder="1">
      <alignment vertical="center"/>
    </xf>
    <xf numFmtId="0" fontId="19" fillId="33" borderId="13" xfId="0" applyFont="1" applyFill="1" applyBorder="1" applyAlignment="1">
      <alignment horizontal="left" vertical="top"/>
    </xf>
    <xf numFmtId="0" fontId="19" fillId="33" borderId="17" xfId="0" applyFont="1" applyFill="1" applyBorder="1" applyAlignment="1">
      <alignment horizontal="left" vertical="top"/>
    </xf>
    <xf numFmtId="0" fontId="19" fillId="33" borderId="21" xfId="0" applyFont="1" applyFill="1" applyBorder="1" applyAlignment="1">
      <alignment horizontal="left" vertical="top"/>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25" fillId="0" borderId="24" xfId="0" applyFont="1" applyBorder="1" applyAlignment="1">
      <alignment horizontal="left" vertical="center" wrapText="1"/>
    </xf>
    <xf numFmtId="0" fontId="21" fillId="0" borderId="0" xfId="0" applyFont="1" applyAlignment="1">
      <alignment horizontal="center" vertical="center"/>
    </xf>
    <xf numFmtId="14" fontId="19" fillId="0" borderId="14" xfId="0" applyNumberFormat="1" applyFont="1" applyBorder="1" applyAlignment="1">
      <alignment horizontal="left" vertical="center" wrapText="1"/>
    </xf>
    <xf numFmtId="14" fontId="19" fillId="0" borderId="15" xfId="0" applyNumberFormat="1" applyFont="1" applyBorder="1" applyAlignment="1">
      <alignment horizontal="left" vertical="center" wrapText="1"/>
    </xf>
    <xf numFmtId="14" fontId="19" fillId="0" borderId="16" xfId="0" applyNumberFormat="1" applyFont="1" applyBorder="1" applyAlignment="1">
      <alignment horizontal="left" vertical="center" wrapText="1"/>
    </xf>
    <xf numFmtId="0" fontId="19" fillId="34" borderId="29" xfId="0" applyFont="1" applyFill="1" applyBorder="1" applyAlignment="1">
      <alignment horizontal="left" vertical="center" wrapText="1"/>
    </xf>
    <xf numFmtId="0" fontId="19" fillId="34" borderId="30" xfId="0" applyFont="1" applyFill="1" applyBorder="1" applyAlignment="1">
      <alignment horizontal="left" vertical="center" wrapText="1"/>
    </xf>
    <xf numFmtId="0" fontId="19" fillId="34" borderId="31" xfId="0" applyFont="1" applyFill="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25" fillId="0" borderId="18" xfId="43" applyNumberFormat="1" applyFont="1" applyFill="1" applyBorder="1" applyAlignment="1">
      <alignment horizontal="left" vertical="center" wrapText="1"/>
    </xf>
    <xf numFmtId="0" fontId="25" fillId="0" borderId="19" xfId="43" applyNumberFormat="1" applyFont="1" applyFill="1" applyBorder="1" applyAlignment="1">
      <alignment horizontal="left" vertical="center" wrapText="1"/>
    </xf>
    <xf numFmtId="0" fontId="25" fillId="0" borderId="20" xfId="43" applyNumberFormat="1" applyFont="1" applyFill="1" applyBorder="1" applyAlignment="1">
      <alignment horizontal="left" vertical="center" wrapText="1"/>
    </xf>
    <xf numFmtId="0" fontId="30" fillId="0" borderId="29" xfId="0" applyFont="1" applyBorder="1" applyAlignment="1">
      <alignment horizontal="left" vertical="center"/>
    </xf>
    <xf numFmtId="0" fontId="30" fillId="0" borderId="30" xfId="0" applyFont="1" applyBorder="1" applyAlignment="1">
      <alignment horizontal="left" vertical="center"/>
    </xf>
    <xf numFmtId="14" fontId="19" fillId="34" borderId="45" xfId="0" applyNumberFormat="1" applyFont="1" applyFill="1" applyBorder="1" applyAlignment="1">
      <alignment horizontal="center" vertical="center"/>
    </xf>
    <xf numFmtId="14" fontId="19" fillId="34" borderId="44" xfId="0" applyNumberFormat="1" applyFont="1" applyFill="1" applyBorder="1" applyAlignment="1">
      <alignment horizontal="center" vertical="center"/>
    </xf>
    <xf numFmtId="14" fontId="19" fillId="34" borderId="43" xfId="0" applyNumberFormat="1" applyFont="1" applyFill="1" applyBorder="1" applyAlignment="1">
      <alignment horizontal="center" vertical="center"/>
    </xf>
    <xf numFmtId="0" fontId="19" fillId="0" borderId="38" xfId="0" applyFont="1"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28" fillId="0" borderId="0" xfId="0" applyFont="1" applyAlignment="1">
      <alignment horizontal="left" vertical="center"/>
    </xf>
    <xf numFmtId="0" fontId="19" fillId="33" borderId="22" xfId="0" applyFont="1" applyFill="1" applyBorder="1">
      <alignment vertical="center"/>
    </xf>
    <xf numFmtId="0" fontId="19" fillId="33" borderId="23" xfId="0" applyFont="1" applyFill="1" applyBorder="1">
      <alignment vertical="center"/>
    </xf>
    <xf numFmtId="0" fontId="19" fillId="33" borderId="24" xfId="0" applyFont="1" applyFill="1" applyBorder="1">
      <alignment vertical="center"/>
    </xf>
    <xf numFmtId="0" fontId="19" fillId="33" borderId="13" xfId="0" applyFont="1" applyFill="1" applyBorder="1" applyAlignment="1">
      <alignment vertical="top"/>
    </xf>
    <xf numFmtId="0" fontId="19" fillId="33" borderId="17" xfId="0" applyFont="1" applyFill="1" applyBorder="1" applyAlignment="1">
      <alignment vertical="top"/>
    </xf>
    <xf numFmtId="0" fontId="19" fillId="33" borderId="21" xfId="0" applyFont="1" applyFill="1" applyBorder="1" applyAlignment="1">
      <alignment vertical="top"/>
    </xf>
    <xf numFmtId="56" fontId="19" fillId="33" borderId="37" xfId="0" quotePrefix="1" applyNumberFormat="1" applyFont="1" applyFill="1" applyBorder="1" applyAlignment="1">
      <alignment horizontal="left" vertical="top"/>
    </xf>
    <xf numFmtId="56" fontId="19" fillId="33" borderId="39" xfId="0" quotePrefix="1" applyNumberFormat="1" applyFont="1" applyFill="1" applyBorder="1" applyAlignment="1">
      <alignment horizontal="left" vertical="top"/>
    </xf>
    <xf numFmtId="0" fontId="19" fillId="33" borderId="36" xfId="0" applyFont="1" applyFill="1" applyBorder="1" applyAlignment="1">
      <alignment horizontal="left" vertical="top"/>
    </xf>
    <xf numFmtId="0" fontId="19" fillId="33" borderId="33" xfId="0" applyFont="1" applyFill="1" applyBorder="1" applyAlignment="1">
      <alignment horizontal="left" vertical="top"/>
    </xf>
    <xf numFmtId="0" fontId="19" fillId="33" borderId="37" xfId="0" applyFont="1" applyFill="1" applyBorder="1" applyAlignment="1">
      <alignment horizontal="left" vertical="top"/>
    </xf>
    <xf numFmtId="0" fontId="19" fillId="33" borderId="39" xfId="0" applyFont="1" applyFill="1" applyBorder="1" applyAlignment="1">
      <alignment horizontal="left" vertical="top"/>
    </xf>
    <xf numFmtId="0" fontId="19" fillId="33" borderId="38" xfId="0" applyFont="1" applyFill="1" applyBorder="1" applyAlignment="1">
      <alignment horizontal="left" vertical="top"/>
    </xf>
    <xf numFmtId="0" fontId="19" fillId="33" borderId="35" xfId="0" applyFont="1" applyFill="1" applyBorder="1" applyAlignment="1">
      <alignment horizontal="left" vertical="top"/>
    </xf>
    <xf numFmtId="0" fontId="24" fillId="33" borderId="29" xfId="0" applyFont="1" applyFill="1" applyBorder="1">
      <alignment vertical="center"/>
    </xf>
    <xf numFmtId="0" fontId="24" fillId="33" borderId="30" xfId="0" applyFont="1" applyFill="1" applyBorder="1">
      <alignment vertical="center"/>
    </xf>
    <xf numFmtId="0" fontId="24" fillId="33" borderId="31" xfId="0" applyFont="1" applyFill="1" applyBorder="1">
      <alignment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24" fillId="33" borderId="29" xfId="0" applyFont="1" applyFill="1" applyBorder="1" applyAlignment="1">
      <alignment horizontal="left" vertical="center"/>
    </xf>
    <xf numFmtId="0" fontId="24" fillId="33" borderId="30" xfId="0" applyFont="1" applyFill="1" applyBorder="1" applyAlignment="1">
      <alignment horizontal="left" vertical="center"/>
    </xf>
    <xf numFmtId="0" fontId="24" fillId="33" borderId="31" xfId="0" applyFont="1" applyFill="1" applyBorder="1" applyAlignment="1">
      <alignment horizontal="left" vertical="center"/>
    </xf>
    <xf numFmtId="0" fontId="34" fillId="33" borderId="15" xfId="0" applyFont="1" applyFill="1" applyBorder="1" applyAlignment="1">
      <alignment horizontal="left" vertical="center"/>
    </xf>
    <xf numFmtId="0" fontId="34" fillId="33" borderId="16" xfId="0" applyFont="1" applyFill="1" applyBorder="1" applyAlignment="1">
      <alignment horizontal="left" vertical="center"/>
    </xf>
    <xf numFmtId="0" fontId="34" fillId="33" borderId="19" xfId="0" applyFont="1" applyFill="1" applyBorder="1" applyAlignment="1">
      <alignment horizontal="left" vertical="center"/>
    </xf>
    <xf numFmtId="0" fontId="34" fillId="33" borderId="20" xfId="0" applyFont="1" applyFill="1" applyBorder="1" applyAlignment="1">
      <alignment horizontal="left" vertical="center"/>
    </xf>
    <xf numFmtId="0" fontId="34" fillId="33" borderId="23" xfId="0" applyFont="1" applyFill="1" applyBorder="1" applyAlignment="1">
      <alignment horizontal="left" vertical="center"/>
    </xf>
    <xf numFmtId="0" fontId="34" fillId="33" borderId="24" xfId="0" applyFont="1" applyFill="1" applyBorder="1" applyAlignment="1">
      <alignment horizontal="left" vertical="center"/>
    </xf>
    <xf numFmtId="0" fontId="31" fillId="33" borderId="37" xfId="0" applyFont="1" applyFill="1" applyBorder="1" applyAlignment="1">
      <alignment horizontal="left" vertical="center" wrapText="1"/>
    </xf>
    <xf numFmtId="0" fontId="31" fillId="33" borderId="0" xfId="0" applyFont="1" applyFill="1" applyAlignment="1">
      <alignment horizontal="left" vertical="center" wrapText="1"/>
    </xf>
    <xf numFmtId="0" fontId="31" fillId="33" borderId="39" xfId="0" applyFont="1" applyFill="1" applyBorder="1" applyAlignment="1">
      <alignment horizontal="left" vertical="center" wrapText="1"/>
    </xf>
    <xf numFmtId="0" fontId="31" fillId="33" borderId="38" xfId="0" applyFont="1" applyFill="1" applyBorder="1" applyAlignment="1">
      <alignment horizontal="left" vertical="center" wrapText="1"/>
    </xf>
    <xf numFmtId="0" fontId="31" fillId="33" borderId="34" xfId="0" applyFont="1" applyFill="1" applyBorder="1" applyAlignment="1">
      <alignment horizontal="left" vertical="center" wrapText="1"/>
    </xf>
    <xf numFmtId="0" fontId="31" fillId="33" borderId="35" xfId="0" applyFont="1" applyFill="1" applyBorder="1" applyAlignment="1">
      <alignment horizontal="left" vertical="center" wrapText="1"/>
    </xf>
    <xf numFmtId="0" fontId="34" fillId="33" borderId="36" xfId="0" applyFont="1" applyFill="1" applyBorder="1" applyAlignment="1">
      <alignment horizontal="left" vertical="center" wrapText="1"/>
    </xf>
    <xf numFmtId="0" fontId="34" fillId="33" borderId="32" xfId="0" applyFont="1" applyFill="1" applyBorder="1" applyAlignment="1">
      <alignment horizontal="left" vertical="center" wrapText="1"/>
    </xf>
    <xf numFmtId="0" fontId="34" fillId="33" borderId="33" xfId="0" applyFont="1" applyFill="1" applyBorder="1" applyAlignment="1">
      <alignment horizontal="left" vertical="center" wrapText="1"/>
    </xf>
    <xf numFmtId="0" fontId="34" fillId="33" borderId="37" xfId="0" applyFont="1" applyFill="1" applyBorder="1" applyAlignment="1">
      <alignment horizontal="left" vertical="center" wrapText="1"/>
    </xf>
    <xf numFmtId="0" fontId="34" fillId="33" borderId="0" xfId="0" applyFont="1" applyFill="1" applyAlignment="1">
      <alignment horizontal="left" vertical="center" wrapText="1"/>
    </xf>
    <xf numFmtId="0" fontId="34" fillId="33" borderId="39" xfId="0" applyFont="1" applyFill="1" applyBorder="1" applyAlignment="1">
      <alignment horizontal="left" vertical="center" wrapText="1"/>
    </xf>
    <xf numFmtId="0" fontId="19" fillId="33" borderId="18" xfId="0" quotePrefix="1" applyFont="1" applyFill="1" applyBorder="1" applyAlignment="1">
      <alignment horizontal="left" vertical="center"/>
    </xf>
    <xf numFmtId="0" fontId="19" fillId="33" borderId="19" xfId="0" quotePrefix="1" applyFont="1" applyFill="1" applyBorder="1" applyAlignment="1">
      <alignment horizontal="left" vertical="center"/>
    </xf>
    <xf numFmtId="0" fontId="19" fillId="33" borderId="15" xfId="0" applyFont="1" applyFill="1" applyBorder="1" applyAlignment="1">
      <alignment horizontal="left" vertical="center"/>
    </xf>
    <xf numFmtId="0" fontId="19" fillId="33" borderId="23" xfId="0" applyFont="1" applyFill="1" applyBorder="1" applyAlignment="1">
      <alignment horizontal="left" vertical="center"/>
    </xf>
    <xf numFmtId="0" fontId="19" fillId="33" borderId="29" xfId="0" quotePrefix="1" applyFont="1" applyFill="1" applyBorder="1">
      <alignment vertical="center"/>
    </xf>
    <xf numFmtId="0" fontId="19" fillId="33" borderId="30" xfId="0" quotePrefix="1" applyFont="1" applyFill="1" applyBorder="1">
      <alignment vertical="center"/>
    </xf>
    <xf numFmtId="0" fontId="19" fillId="33" borderId="31" xfId="0" quotePrefix="1" applyFont="1" applyFill="1" applyBorder="1">
      <alignment vertical="center"/>
    </xf>
    <xf numFmtId="0" fontId="27" fillId="33" borderId="36" xfId="0" applyFont="1" applyFill="1" applyBorder="1">
      <alignment vertical="center"/>
    </xf>
    <xf numFmtId="0" fontId="27" fillId="33" borderId="32" xfId="0" applyFont="1" applyFill="1" applyBorder="1">
      <alignment vertical="center"/>
    </xf>
    <xf numFmtId="0" fontId="27" fillId="33" borderId="33" xfId="0" applyFont="1" applyFill="1" applyBorder="1">
      <alignment vertical="center"/>
    </xf>
    <xf numFmtId="0" fontId="27" fillId="33" borderId="38" xfId="0" applyFont="1" applyFill="1" applyBorder="1">
      <alignment vertical="center"/>
    </xf>
    <xf numFmtId="0" fontId="27" fillId="33" borderId="34" xfId="0" applyFont="1" applyFill="1" applyBorder="1">
      <alignment vertical="center"/>
    </xf>
    <xf numFmtId="0" fontId="27" fillId="33" borderId="35" xfId="0" applyFont="1" applyFill="1" applyBorder="1">
      <alignment vertical="center"/>
    </xf>
    <xf numFmtId="0" fontId="19" fillId="33" borderId="32" xfId="0" applyFont="1" applyFill="1" applyBorder="1" applyAlignment="1">
      <alignment horizontal="left" vertical="top"/>
    </xf>
    <xf numFmtId="0" fontId="19" fillId="33" borderId="0" xfId="0" applyFont="1" applyFill="1" applyAlignment="1">
      <alignment horizontal="left" vertical="top"/>
    </xf>
    <xf numFmtId="0" fontId="19" fillId="33" borderId="34" xfId="0" applyFont="1" applyFill="1" applyBorder="1" applyAlignment="1">
      <alignment horizontal="left" vertical="top"/>
    </xf>
    <xf numFmtId="0" fontId="19" fillId="33" borderId="82" xfId="0" applyFont="1" applyFill="1" applyBorder="1" applyAlignment="1">
      <alignment horizontal="left" vertical="center"/>
    </xf>
    <xf numFmtId="0" fontId="19" fillId="33" borderId="83" xfId="0" applyFont="1" applyFill="1" applyBorder="1" applyAlignment="1">
      <alignment horizontal="left" vertical="center"/>
    </xf>
    <xf numFmtId="0" fontId="19" fillId="33" borderId="84" xfId="0" applyFont="1" applyFill="1" applyBorder="1" applyAlignment="1">
      <alignment horizontal="left" vertical="top"/>
    </xf>
    <xf numFmtId="0" fontId="19" fillId="33" borderId="85" xfId="0" applyFont="1" applyFill="1" applyBorder="1" applyAlignment="1">
      <alignment horizontal="left" vertical="top"/>
    </xf>
    <xf numFmtId="0" fontId="19" fillId="33" borderId="84" xfId="0" applyFont="1" applyFill="1" applyBorder="1" applyAlignment="1">
      <alignment horizontal="left" vertical="center"/>
    </xf>
    <xf numFmtId="0" fontId="19" fillId="33" borderId="85" xfId="0" applyFont="1" applyFill="1" applyBorder="1" applyAlignment="1">
      <alignment horizontal="left" vertical="center"/>
    </xf>
    <xf numFmtId="0" fontId="19" fillId="33" borderId="86" xfId="0" applyFont="1" applyFill="1" applyBorder="1" applyAlignment="1">
      <alignment horizontal="left" vertical="center"/>
    </xf>
    <xf numFmtId="0" fontId="19" fillId="33" borderId="87" xfId="0" applyFont="1" applyFill="1" applyBorder="1" applyAlignment="1">
      <alignment horizontal="left" vertical="center"/>
    </xf>
    <xf numFmtId="0" fontId="27" fillId="33" borderId="83" xfId="0" applyFont="1" applyFill="1" applyBorder="1" applyAlignment="1">
      <alignment horizontal="left" vertical="center"/>
    </xf>
    <xf numFmtId="0" fontId="27" fillId="33" borderId="41" xfId="0" applyFont="1" applyFill="1" applyBorder="1" applyAlignment="1">
      <alignment horizontal="left" vertical="center"/>
    </xf>
    <xf numFmtId="0" fontId="27" fillId="33" borderId="85" xfId="0" applyFont="1" applyFill="1" applyBorder="1" applyAlignment="1">
      <alignment horizontal="left" vertical="center" wrapText="1"/>
    </xf>
    <xf numFmtId="0" fontId="27" fillId="33" borderId="40" xfId="0" applyFont="1" applyFill="1" applyBorder="1" applyAlignment="1">
      <alignment horizontal="left" vertical="center" wrapText="1"/>
    </xf>
    <xf numFmtId="0" fontId="27" fillId="33" borderId="85" xfId="0" applyFont="1" applyFill="1" applyBorder="1" applyAlignment="1">
      <alignment horizontal="left" vertical="center"/>
    </xf>
    <xf numFmtId="0" fontId="27" fillId="33" borderId="40" xfId="0" applyFont="1" applyFill="1" applyBorder="1" applyAlignment="1">
      <alignment horizontal="left" vertical="center"/>
    </xf>
    <xf numFmtId="0" fontId="27" fillId="33" borderId="87" xfId="0" applyFont="1" applyFill="1" applyBorder="1" applyAlignment="1">
      <alignment horizontal="left" vertical="center"/>
    </xf>
    <xf numFmtId="0" fontId="27" fillId="33" borderId="42" xfId="0" applyFont="1" applyFill="1" applyBorder="1" applyAlignment="1">
      <alignment horizontal="left" vertical="center"/>
    </xf>
    <xf numFmtId="0" fontId="43" fillId="33" borderId="29" xfId="0" applyFont="1" applyFill="1" applyBorder="1" applyAlignment="1">
      <alignment horizontal="left" vertical="center"/>
    </xf>
    <xf numFmtId="0" fontId="43" fillId="33" borderId="30" xfId="0" applyFont="1" applyFill="1" applyBorder="1" applyAlignment="1">
      <alignment horizontal="left" vertical="center"/>
    </xf>
    <xf numFmtId="0" fontId="43" fillId="33" borderId="31" xfId="0" applyFont="1" applyFill="1" applyBorder="1" applyAlignment="1">
      <alignment horizontal="left" vertical="center"/>
    </xf>
    <xf numFmtId="0" fontId="25" fillId="40" borderId="12" xfId="0" applyFont="1" applyFill="1" applyBorder="1" applyAlignment="1">
      <alignment horizontal="center" vertical="center"/>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31" xfId="0" applyFont="1" applyBorder="1" applyAlignment="1">
      <alignment horizontal="center" vertical="center" wrapText="1"/>
    </xf>
    <xf numFmtId="0" fontId="25" fillId="40" borderId="13" xfId="0" quotePrefix="1" applyFont="1" applyFill="1" applyBorder="1" applyAlignment="1">
      <alignment horizontal="left" vertical="top"/>
    </xf>
    <xf numFmtId="0" fontId="25" fillId="40" borderId="17" xfId="0" quotePrefix="1" applyFont="1" applyFill="1" applyBorder="1" applyAlignment="1">
      <alignment horizontal="left" vertical="top"/>
    </xf>
    <xf numFmtId="0" fontId="25" fillId="40" borderId="21" xfId="0" quotePrefix="1" applyFont="1" applyFill="1" applyBorder="1" applyAlignment="1">
      <alignment horizontal="left" vertical="top"/>
    </xf>
    <xf numFmtId="0" fontId="25" fillId="0" borderId="36" xfId="0" applyFont="1" applyBorder="1" applyAlignment="1">
      <alignment horizontal="left" vertical="center" wrapText="1"/>
    </xf>
    <xf numFmtId="0" fontId="25" fillId="0" borderId="32" xfId="0" applyFont="1" applyBorder="1" applyAlignment="1">
      <alignment horizontal="left" vertical="center" wrapText="1"/>
    </xf>
    <xf numFmtId="0" fontId="25" fillId="0" borderId="33" xfId="0" applyFont="1" applyBorder="1" applyAlignment="1">
      <alignment horizontal="left" vertical="center" wrapText="1"/>
    </xf>
    <xf numFmtId="0" fontId="25" fillId="0" borderId="26" xfId="0" applyFont="1" applyBorder="1" applyAlignment="1">
      <alignment horizontal="left" vertical="center" wrapText="1"/>
    </xf>
    <xf numFmtId="0" fontId="25" fillId="0" borderId="27" xfId="0" applyFont="1" applyBorder="1" applyAlignment="1">
      <alignment horizontal="left" vertical="center" wrapText="1"/>
    </xf>
    <xf numFmtId="0" fontId="25" fillId="0" borderId="28" xfId="0" applyFont="1" applyBorder="1" applyAlignment="1">
      <alignment horizontal="left" vertical="center" wrapText="1"/>
    </xf>
    <xf numFmtId="0" fontId="25" fillId="0" borderId="26"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4" xfId="0" applyFont="1" applyBorder="1" applyAlignment="1">
      <alignment horizontal="center" vertical="center" wrapText="1"/>
    </xf>
    <xf numFmtId="14" fontId="34" fillId="39" borderId="54" xfId="0" applyNumberFormat="1" applyFont="1" applyFill="1" applyBorder="1" applyAlignment="1">
      <alignment horizontal="center" vertical="center" wrapText="1"/>
    </xf>
    <xf numFmtId="14" fontId="34" fillId="39" borderId="53" xfId="0" applyNumberFormat="1" applyFont="1" applyFill="1" applyBorder="1" applyAlignment="1">
      <alignment horizontal="center" vertical="center" wrapText="1"/>
    </xf>
    <xf numFmtId="0" fontId="25" fillId="40" borderId="29" xfId="0" applyFont="1" applyFill="1" applyBorder="1" applyAlignment="1">
      <alignment horizontal="center" vertical="center"/>
    </xf>
    <xf numFmtId="0" fontId="25" fillId="40" borderId="30" xfId="0" applyFont="1" applyFill="1" applyBorder="1" applyAlignment="1">
      <alignment horizontal="center" vertical="center"/>
    </xf>
    <xf numFmtId="0" fontId="25" fillId="40" borderId="31" xfId="0" applyFont="1" applyFill="1" applyBorder="1" applyAlignment="1">
      <alignment horizontal="center" vertical="center"/>
    </xf>
    <xf numFmtId="0" fontId="25" fillId="40" borderId="56" xfId="0" applyFont="1" applyFill="1" applyBorder="1" applyAlignment="1">
      <alignment horizontal="center" vertical="center"/>
    </xf>
    <xf numFmtId="0" fontId="25" fillId="40" borderId="55" xfId="0" applyFont="1" applyFill="1" applyBorder="1" applyAlignment="1">
      <alignment horizontal="center" vertical="center"/>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14" fontId="34" fillId="39" borderId="52" xfId="0" applyNumberFormat="1" applyFont="1" applyFill="1" applyBorder="1" applyAlignment="1">
      <alignment horizontal="center" vertical="center" wrapText="1"/>
    </xf>
    <xf numFmtId="14" fontId="34" fillId="39" borderId="51" xfId="0" applyNumberFormat="1" applyFont="1" applyFill="1" applyBorder="1" applyAlignment="1">
      <alignment horizontal="center" vertical="center" wrapText="1"/>
    </xf>
    <xf numFmtId="14" fontId="34" fillId="39" borderId="58" xfId="0" applyNumberFormat="1" applyFont="1" applyFill="1" applyBorder="1" applyAlignment="1">
      <alignment horizontal="center" vertical="center" wrapText="1"/>
    </xf>
    <xf numFmtId="14" fontId="34" fillId="39" borderId="57" xfId="0" applyNumberFormat="1" applyFont="1" applyFill="1" applyBorder="1" applyAlignment="1">
      <alignment horizontal="center" vertical="center" wrapText="1"/>
    </xf>
    <xf numFmtId="0" fontId="25" fillId="39" borderId="45" xfId="0" applyFont="1" applyFill="1" applyBorder="1" applyAlignment="1">
      <alignment horizontal="left" vertical="center" wrapText="1"/>
    </xf>
    <xf numFmtId="0" fontId="25" fillId="39" borderId="44" xfId="0" applyFont="1" applyFill="1" applyBorder="1" applyAlignment="1">
      <alignment horizontal="left" vertical="center" wrapText="1"/>
    </xf>
    <xf numFmtId="0" fontId="25" fillId="39" borderId="43" xfId="0" applyFont="1" applyFill="1" applyBorder="1" applyAlignment="1">
      <alignment horizontal="left" vertical="center" wrapText="1"/>
    </xf>
    <xf numFmtId="0" fontId="25" fillId="0" borderId="0" xfId="0" applyFont="1" applyAlignment="1">
      <alignment horizontal="center" vertical="center"/>
    </xf>
    <xf numFmtId="0" fontId="37" fillId="0" borderId="0" xfId="0" applyFont="1" applyAlignment="1">
      <alignment horizontal="center" vertical="center"/>
    </xf>
    <xf numFmtId="0" fontId="25" fillId="40" borderId="14" xfId="0" applyFont="1" applyFill="1" applyBorder="1" applyAlignment="1">
      <alignment horizontal="center" vertical="center"/>
    </xf>
    <xf numFmtId="0" fontId="25" fillId="40" borderId="15" xfId="0" applyFont="1" applyFill="1" applyBorder="1" applyAlignment="1">
      <alignment horizontal="center" vertical="center"/>
    </xf>
    <xf numFmtId="14" fontId="25" fillId="34" borderId="45" xfId="0" applyNumberFormat="1" applyFont="1" applyFill="1" applyBorder="1" applyAlignment="1">
      <alignment horizontal="center" vertical="center"/>
    </xf>
    <xf numFmtId="14" fontId="25" fillId="34" borderId="44" xfId="0" applyNumberFormat="1" applyFont="1" applyFill="1" applyBorder="1" applyAlignment="1">
      <alignment horizontal="center" vertical="center"/>
    </xf>
    <xf numFmtId="14" fontId="25" fillId="34" borderId="43" xfId="0" applyNumberFormat="1" applyFont="1" applyFill="1" applyBorder="1" applyAlignment="1">
      <alignment horizontal="center" vertical="center"/>
    </xf>
    <xf numFmtId="0" fontId="25" fillId="40" borderId="22" xfId="0" applyFont="1" applyFill="1" applyBorder="1" applyAlignment="1">
      <alignment horizontal="center" vertical="center"/>
    </xf>
    <xf numFmtId="0" fontId="25" fillId="40" borderId="24" xfId="0" applyFont="1" applyFill="1" applyBorder="1" applyAlignment="1">
      <alignment horizontal="center" vertical="center"/>
    </xf>
    <xf numFmtId="0" fontId="25" fillId="0" borderId="38" xfId="0" applyFont="1" applyBorder="1" applyAlignment="1">
      <alignment horizontal="center" vertical="center"/>
    </xf>
    <xf numFmtId="0" fontId="25" fillId="0" borderId="34" xfId="0" applyFont="1" applyBorder="1" applyAlignment="1">
      <alignment horizontal="center" vertical="center"/>
    </xf>
    <xf numFmtId="0" fontId="25" fillId="0" borderId="35" xfId="0" applyFont="1" applyBorder="1" applyAlignment="1">
      <alignment horizontal="center" vertical="center"/>
    </xf>
    <xf numFmtId="14" fontId="34" fillId="39" borderId="49" xfId="0" applyNumberFormat="1" applyFont="1" applyFill="1" applyBorder="1" applyAlignment="1">
      <alignment horizontal="center" vertical="center" wrapText="1"/>
    </xf>
    <xf numFmtId="14" fontId="34" fillId="39" borderId="48" xfId="0" applyNumberFormat="1" applyFont="1" applyFill="1" applyBorder="1" applyAlignment="1">
      <alignment horizontal="center" vertical="center" wrapText="1"/>
    </xf>
    <xf numFmtId="0" fontId="25" fillId="0" borderId="30" xfId="0" applyFont="1" applyBorder="1" applyAlignment="1">
      <alignment horizontal="left" vertical="top" wrapText="1"/>
    </xf>
    <xf numFmtId="0" fontId="25" fillId="0" borderId="31" xfId="0" applyFont="1" applyBorder="1" applyAlignment="1">
      <alignment horizontal="left" vertical="top" wrapText="1"/>
    </xf>
    <xf numFmtId="0" fontId="25" fillId="0" borderId="29" xfId="0" applyFont="1" applyBorder="1" applyAlignment="1">
      <alignment horizontal="left" vertical="top" wrapText="1"/>
    </xf>
    <xf numFmtId="14" fontId="34" fillId="39" borderId="59" xfId="0" applyNumberFormat="1" applyFont="1" applyFill="1" applyBorder="1" applyAlignment="1">
      <alignment horizontal="center" vertical="center" wrapText="1"/>
    </xf>
    <xf numFmtId="14" fontId="34" fillId="39" borderId="60" xfId="0" applyNumberFormat="1" applyFont="1" applyFill="1" applyBorder="1" applyAlignment="1">
      <alignment horizontal="center" vertical="center" wrapText="1"/>
    </xf>
    <xf numFmtId="0" fontId="24" fillId="40" borderId="36" xfId="0" applyFont="1" applyFill="1" applyBorder="1" applyAlignment="1">
      <alignment horizontal="left" vertical="center"/>
    </xf>
    <xf numFmtId="0" fontId="24" fillId="40" borderId="32" xfId="0" applyFont="1" applyFill="1" applyBorder="1" applyAlignment="1">
      <alignment horizontal="left" vertical="center"/>
    </xf>
    <xf numFmtId="0" fontId="24" fillId="40" borderId="33" xfId="0" applyFont="1" applyFill="1" applyBorder="1" applyAlignment="1">
      <alignment horizontal="left" vertical="center"/>
    </xf>
    <xf numFmtId="0" fontId="25" fillId="0" borderId="20" xfId="0" applyFont="1" applyBorder="1" applyAlignment="1">
      <alignment horizontal="left" vertical="center" wrapText="1"/>
    </xf>
    <xf numFmtId="14" fontId="34" fillId="39" borderId="61" xfId="0" applyNumberFormat="1" applyFont="1" applyFill="1" applyBorder="1" applyAlignment="1">
      <alignment horizontal="center" vertical="center" wrapText="1"/>
    </xf>
    <xf numFmtId="14" fontId="34" fillId="39" borderId="62" xfId="0" applyNumberFormat="1" applyFont="1" applyFill="1" applyBorder="1" applyAlignment="1">
      <alignment horizontal="center" vertical="center" wrapText="1"/>
    </xf>
    <xf numFmtId="14" fontId="34" fillId="39" borderId="47" xfId="0" applyNumberFormat="1" applyFont="1" applyFill="1" applyBorder="1" applyAlignment="1">
      <alignment horizontal="center" vertical="center" wrapText="1"/>
    </xf>
    <xf numFmtId="14" fontId="34" fillId="39" borderId="46" xfId="0" applyNumberFormat="1" applyFont="1" applyFill="1" applyBorder="1" applyAlignment="1">
      <alignment horizontal="center" vertical="center" wrapText="1"/>
    </xf>
    <xf numFmtId="0" fontId="25" fillId="42" borderId="18" xfId="0" applyFont="1" applyFill="1" applyBorder="1" applyAlignment="1">
      <alignment horizontal="left" vertical="center" wrapText="1"/>
    </xf>
    <xf numFmtId="0" fontId="25" fillId="42" borderId="19" xfId="0" applyFont="1" applyFill="1" applyBorder="1" applyAlignment="1">
      <alignment horizontal="left" vertical="center" wrapText="1"/>
    </xf>
    <xf numFmtId="0" fontId="25" fillId="42" borderId="20" xfId="0" applyFont="1" applyFill="1" applyBorder="1" applyAlignment="1">
      <alignment horizontal="left" vertical="center" wrapText="1"/>
    </xf>
    <xf numFmtId="0" fontId="25" fillId="0" borderId="14" xfId="0" applyFont="1" applyBorder="1" applyAlignment="1">
      <alignment horizontal="left" vertical="center" wrapText="1"/>
    </xf>
    <xf numFmtId="0" fontId="25" fillId="0" borderId="15" xfId="0" applyFont="1" applyBorder="1" applyAlignment="1">
      <alignment horizontal="left" vertical="center" wrapText="1"/>
    </xf>
    <xf numFmtId="0" fontId="25" fillId="0" borderId="16" xfId="0" applyFont="1" applyBorder="1" applyAlignment="1">
      <alignment horizontal="left" vertical="center" wrapText="1"/>
    </xf>
    <xf numFmtId="0" fontId="25" fillId="0" borderId="22" xfId="0" applyFont="1" applyBorder="1" applyAlignment="1">
      <alignment horizontal="left" vertical="top" wrapText="1"/>
    </xf>
    <xf numFmtId="0" fontId="25" fillId="0" borderId="23" xfId="0" applyFont="1" applyBorder="1" applyAlignment="1">
      <alignment horizontal="left" vertical="top" wrapText="1"/>
    </xf>
    <xf numFmtId="0" fontId="25" fillId="0" borderId="24" xfId="0" applyFont="1" applyBorder="1" applyAlignment="1">
      <alignment horizontal="left" vertical="top" wrapText="1"/>
    </xf>
    <xf numFmtId="0" fontId="25" fillId="40" borderId="19" xfId="0" applyFont="1" applyFill="1" applyBorder="1" applyAlignment="1">
      <alignment horizontal="left" vertical="center" wrapText="1"/>
    </xf>
    <xf numFmtId="0" fontId="25" fillId="40" borderId="20" xfId="0" applyFont="1" applyFill="1" applyBorder="1" applyAlignment="1">
      <alignment horizontal="left" vertical="center" wrapText="1"/>
    </xf>
    <xf numFmtId="0" fontId="25" fillId="0" borderId="31" xfId="0" applyFont="1" applyBorder="1" applyAlignment="1">
      <alignment horizontal="left" vertical="center"/>
    </xf>
    <xf numFmtId="0" fontId="25" fillId="0" borderId="12" xfId="0" applyFont="1" applyBorder="1" applyAlignment="1">
      <alignment horizontal="left" vertical="center"/>
    </xf>
    <xf numFmtId="0" fontId="25" fillId="0" borderId="29" xfId="0" applyFont="1" applyBorder="1" applyAlignment="1">
      <alignment horizontal="left" vertical="center"/>
    </xf>
    <xf numFmtId="14" fontId="19" fillId="39" borderId="78" xfId="0" applyNumberFormat="1" applyFont="1" applyFill="1" applyBorder="1" applyAlignment="1">
      <alignment horizontal="center" vertical="center"/>
    </xf>
    <xf numFmtId="14" fontId="19" fillId="39" borderId="79" xfId="0" applyNumberFormat="1" applyFont="1" applyFill="1" applyBorder="1" applyAlignment="1">
      <alignment horizontal="center" vertical="center"/>
    </xf>
    <xf numFmtId="0" fontId="39" fillId="0" borderId="13" xfId="0" applyFont="1" applyBorder="1" applyAlignment="1">
      <alignment horizontal="center" vertical="center"/>
    </xf>
    <xf numFmtId="0" fontId="34" fillId="0" borderId="13" xfId="0" applyFont="1" applyBorder="1" applyAlignment="1">
      <alignment horizontal="center" vertical="center"/>
    </xf>
    <xf numFmtId="0" fontId="25" fillId="0" borderId="12" xfId="0" applyFont="1" applyBorder="1" applyAlignment="1">
      <alignment horizontal="left" vertical="top" wrapText="1"/>
    </xf>
    <xf numFmtId="0" fontId="25" fillId="0" borderId="12" xfId="0" applyFont="1" applyBorder="1" applyAlignment="1">
      <alignment horizontal="center" vertical="center"/>
    </xf>
    <xf numFmtId="0" fontId="25" fillId="40" borderId="67" xfId="0" applyFont="1" applyFill="1" applyBorder="1" applyAlignment="1">
      <alignment horizontal="center" vertical="center"/>
    </xf>
    <xf numFmtId="0" fontId="25" fillId="40" borderId="68" xfId="0" applyFont="1" applyFill="1" applyBorder="1" applyAlignment="1">
      <alignment horizontal="center" vertical="center"/>
    </xf>
    <xf numFmtId="14" fontId="19" fillId="39" borderId="70" xfId="0" applyNumberFormat="1" applyFont="1" applyFill="1" applyBorder="1" applyAlignment="1">
      <alignment horizontal="center" vertical="center"/>
    </xf>
    <xf numFmtId="14" fontId="19" fillId="39" borderId="71" xfId="0" applyNumberFormat="1" applyFont="1" applyFill="1" applyBorder="1" applyAlignment="1">
      <alignment horizontal="center" vertical="center"/>
    </xf>
    <xf numFmtId="0" fontId="25" fillId="0" borderId="73" xfId="0" applyFont="1" applyBorder="1" applyAlignment="1">
      <alignment horizontal="center" vertical="center"/>
    </xf>
    <xf numFmtId="14" fontId="19" fillId="0" borderId="74" xfId="0" applyNumberFormat="1" applyFont="1" applyBorder="1" applyAlignment="1">
      <alignment horizontal="center" vertical="center"/>
    </xf>
    <xf numFmtId="14" fontId="19" fillId="0" borderId="75" xfId="0" applyNumberFormat="1" applyFont="1" applyBorder="1" applyAlignment="1">
      <alignment horizontal="center" vertical="center"/>
    </xf>
    <xf numFmtId="14" fontId="19" fillId="0" borderId="76" xfId="0" applyNumberFormat="1" applyFont="1" applyBorder="1" applyAlignment="1">
      <alignment horizontal="center" vertical="center"/>
    </xf>
    <xf numFmtId="0" fontId="25" fillId="0" borderId="59" xfId="0" applyFont="1" applyBorder="1" applyAlignment="1">
      <alignment horizontal="left" vertical="center"/>
    </xf>
    <xf numFmtId="0" fontId="25" fillId="0" borderId="30" xfId="0" applyFont="1" applyBorder="1" applyAlignment="1">
      <alignment horizontal="left" vertical="center"/>
    </xf>
    <xf numFmtId="0" fontId="25" fillId="0" borderId="60" xfId="0" applyFont="1" applyBorder="1" applyAlignment="1">
      <alignment horizontal="left" vertical="center"/>
    </xf>
    <xf numFmtId="14" fontId="19" fillId="39" borderId="59" xfId="0" applyNumberFormat="1" applyFont="1" applyFill="1" applyBorder="1" applyAlignment="1">
      <alignment horizontal="center" vertical="center"/>
    </xf>
    <xf numFmtId="14" fontId="19" fillId="39" borderId="60" xfId="0" applyNumberFormat="1" applyFont="1" applyFill="1" applyBorder="1" applyAlignment="1">
      <alignment horizontal="center" vertical="center"/>
    </xf>
    <xf numFmtId="14" fontId="43" fillId="0" borderId="45" xfId="0" applyNumberFormat="1" applyFont="1" applyBorder="1" applyAlignment="1">
      <alignment horizontal="center" vertical="center"/>
    </xf>
    <xf numFmtId="14" fontId="43" fillId="0" borderId="44" xfId="0" applyNumberFormat="1" applyFont="1" applyBorder="1" applyAlignment="1">
      <alignment horizontal="center" vertical="center"/>
    </xf>
    <xf numFmtId="14" fontId="43" fillId="0" borderId="43" xfId="0" applyNumberFormat="1" applyFont="1" applyBorder="1" applyAlignment="1">
      <alignment horizontal="center" vertical="center"/>
    </xf>
    <xf numFmtId="14" fontId="43" fillId="0" borderId="14" xfId="0" applyNumberFormat="1" applyFont="1" applyBorder="1" applyAlignment="1">
      <alignment horizontal="left" vertical="center"/>
    </xf>
    <xf numFmtId="14" fontId="43" fillId="0" borderId="15" xfId="0" applyNumberFormat="1" applyFont="1" applyBorder="1" applyAlignment="1">
      <alignment horizontal="left" vertical="center"/>
    </xf>
    <xf numFmtId="14" fontId="43" fillId="0" borderId="16" xfId="0" applyNumberFormat="1" applyFont="1" applyBorder="1" applyAlignment="1">
      <alignment horizontal="left" vertical="center"/>
    </xf>
    <xf numFmtId="0" fontId="43" fillId="0" borderId="18" xfId="0" applyFont="1" applyBorder="1" applyAlignment="1">
      <alignment horizontal="left" vertical="center"/>
    </xf>
    <xf numFmtId="0" fontId="43" fillId="0" borderId="19" xfId="0" applyFont="1" applyBorder="1" applyAlignment="1">
      <alignment horizontal="left" vertical="center"/>
    </xf>
    <xf numFmtId="0" fontId="43" fillId="0" borderId="22" xfId="0" applyFont="1" applyBorder="1">
      <alignment vertical="center"/>
    </xf>
    <xf numFmtId="0" fontId="43" fillId="0" borderId="23" xfId="0" applyFont="1" applyBorder="1">
      <alignment vertical="center"/>
    </xf>
    <xf numFmtId="0" fontId="43" fillId="0" borderId="24" xfId="0" applyFont="1" applyBorder="1">
      <alignment vertical="center"/>
    </xf>
    <xf numFmtId="0" fontId="19" fillId="0" borderId="18" xfId="0" applyFont="1" applyBorder="1">
      <alignment vertical="center"/>
    </xf>
    <xf numFmtId="0" fontId="19" fillId="0" borderId="19" xfId="0" applyFont="1" applyBorder="1">
      <alignment vertical="center"/>
    </xf>
    <xf numFmtId="0" fontId="19" fillId="0" borderId="20" xfId="0" applyFont="1" applyBorder="1">
      <alignment vertical="center"/>
    </xf>
    <xf numFmtId="0" fontId="25" fillId="0" borderId="18" xfId="43" applyNumberFormat="1" applyFont="1" applyFill="1" applyBorder="1" applyAlignment="1">
      <alignment vertical="center"/>
    </xf>
    <xf numFmtId="0" fontId="25" fillId="0" borderId="19" xfId="43" applyNumberFormat="1" applyFont="1" applyFill="1" applyBorder="1" applyAlignment="1">
      <alignment vertical="center"/>
    </xf>
    <xf numFmtId="0" fontId="25" fillId="0" borderId="20" xfId="43" applyNumberFormat="1" applyFont="1" applyFill="1" applyBorder="1" applyAlignment="1">
      <alignment vertical="center"/>
    </xf>
    <xf numFmtId="0" fontId="19" fillId="0" borderId="22" xfId="0" applyFont="1" applyBorder="1">
      <alignment vertical="center"/>
    </xf>
    <xf numFmtId="0" fontId="19" fillId="0" borderId="23" xfId="0" applyFont="1" applyBorder="1">
      <alignment vertical="center"/>
    </xf>
    <xf numFmtId="0" fontId="43" fillId="0" borderId="29" xfId="0" applyFont="1" applyBorder="1" applyAlignment="1">
      <alignment horizontal="left" vertical="top" wrapText="1"/>
    </xf>
    <xf numFmtId="0" fontId="43" fillId="0" borderId="30" xfId="0" applyFont="1" applyBorder="1" applyAlignment="1">
      <alignment horizontal="left" vertical="top" wrapText="1"/>
    </xf>
    <xf numFmtId="0" fontId="43" fillId="0" borderId="31" xfId="0" applyFont="1" applyBorder="1" applyAlignment="1">
      <alignment horizontal="left" vertical="top" wrapText="1"/>
    </xf>
    <xf numFmtId="0" fontId="43" fillId="0" borderId="36" xfId="0" applyFont="1" applyBorder="1" applyAlignment="1">
      <alignment horizontal="left" vertical="top" wrapText="1"/>
    </xf>
    <xf numFmtId="0" fontId="43" fillId="0" borderId="32" xfId="0" applyFont="1" applyBorder="1" applyAlignment="1">
      <alignment horizontal="left" vertical="top" wrapText="1"/>
    </xf>
    <xf numFmtId="0" fontId="43" fillId="0" borderId="33" xfId="0" applyFont="1" applyBorder="1" applyAlignment="1">
      <alignment horizontal="left" vertical="top" wrapText="1"/>
    </xf>
    <xf numFmtId="0" fontId="43" fillId="0" borderId="37" xfId="0" applyFont="1" applyBorder="1" applyAlignment="1">
      <alignment horizontal="left" vertical="top" wrapText="1"/>
    </xf>
    <xf numFmtId="0" fontId="43" fillId="0" borderId="0" xfId="0" applyFont="1" applyAlignment="1">
      <alignment horizontal="left" vertical="top" wrapText="1"/>
    </xf>
    <xf numFmtId="0" fontId="43" fillId="0" borderId="39" xfId="0" applyFont="1" applyBorder="1" applyAlignment="1">
      <alignment horizontal="left" vertical="top" wrapText="1"/>
    </xf>
    <xf numFmtId="0" fontId="43" fillId="0" borderId="38" xfId="0" applyFont="1" applyBorder="1" applyAlignment="1">
      <alignment horizontal="left" vertical="top" wrapText="1"/>
    </xf>
    <xf numFmtId="0" fontId="43" fillId="0" borderId="34" xfId="0" applyFont="1" applyBorder="1" applyAlignment="1">
      <alignment horizontal="left" vertical="top" wrapText="1"/>
    </xf>
    <xf numFmtId="0" fontId="43" fillId="0" borderId="35" xfId="0" applyFont="1" applyBorder="1" applyAlignment="1">
      <alignment horizontal="left" vertical="top" wrapText="1"/>
    </xf>
    <xf numFmtId="0" fontId="30" fillId="0" borderId="29" xfId="0" applyFont="1" applyBorder="1" applyAlignment="1">
      <alignment horizontal="left" vertical="center" wrapText="1"/>
    </xf>
    <xf numFmtId="0" fontId="30" fillId="0" borderId="30" xfId="0" applyFont="1" applyBorder="1" applyAlignment="1">
      <alignment horizontal="left" vertical="center" wrapText="1"/>
    </xf>
    <xf numFmtId="0" fontId="43" fillId="34" borderId="29" xfId="0" applyFont="1" applyFill="1" applyBorder="1" applyAlignment="1">
      <alignment horizontal="left" vertical="center" wrapText="1"/>
    </xf>
    <xf numFmtId="0" fontId="43" fillId="34" borderId="30" xfId="0" applyFont="1" applyFill="1" applyBorder="1" applyAlignment="1">
      <alignment horizontal="left" vertical="center" wrapText="1"/>
    </xf>
    <xf numFmtId="0" fontId="43" fillId="34" borderId="31" xfId="0" applyFont="1" applyFill="1" applyBorder="1" applyAlignment="1">
      <alignment horizontal="left" vertical="center" wrapText="1"/>
    </xf>
    <xf numFmtId="0" fontId="43" fillId="0" borderId="30" xfId="0" applyFont="1" applyBorder="1" applyAlignment="1">
      <alignment horizontal="center" vertical="center"/>
    </xf>
    <xf numFmtId="0" fontId="43" fillId="0" borderId="31" xfId="0" applyFont="1" applyBorder="1" applyAlignment="1">
      <alignment horizontal="center" vertical="center"/>
    </xf>
    <xf numFmtId="0" fontId="43" fillId="0" borderId="14" xfId="0" applyFont="1" applyBorder="1">
      <alignment vertical="center"/>
    </xf>
    <xf numFmtId="0" fontId="43" fillId="0" borderId="15" xfId="0" applyFont="1" applyBorder="1">
      <alignment vertical="center"/>
    </xf>
    <xf numFmtId="0" fontId="43" fillId="0" borderId="16" xfId="0" applyFont="1" applyBorder="1">
      <alignment vertical="center"/>
    </xf>
    <xf numFmtId="0" fontId="22" fillId="0" borderId="18" xfId="0" applyFont="1" applyBorder="1">
      <alignment vertical="center"/>
    </xf>
    <xf numFmtId="0" fontId="22" fillId="0" borderId="20" xfId="0" applyFont="1" applyBorder="1">
      <alignment vertical="center"/>
    </xf>
    <xf numFmtId="0" fontId="43" fillId="0" borderId="37" xfId="0" applyFont="1" applyBorder="1">
      <alignment vertical="center"/>
    </xf>
    <xf numFmtId="0" fontId="43" fillId="0" borderId="0" xfId="0" applyFont="1">
      <alignment vertical="center"/>
    </xf>
    <xf numFmtId="0" fontId="43" fillId="0" borderId="39" xfId="0" applyFont="1" applyBorder="1">
      <alignment vertical="center"/>
    </xf>
    <xf numFmtId="0" fontId="43" fillId="0" borderId="26" xfId="0" applyFont="1" applyBorder="1">
      <alignment vertical="center"/>
    </xf>
    <xf numFmtId="0" fontId="43" fillId="0" borderId="27" xfId="0" applyFont="1" applyBorder="1">
      <alignment vertical="center"/>
    </xf>
    <xf numFmtId="0" fontId="43" fillId="0" borderId="28"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37" xfId="0" applyFont="1" applyBorder="1">
      <alignment vertical="center"/>
    </xf>
    <xf numFmtId="0" fontId="19" fillId="0" borderId="0" xfId="0" applyFont="1">
      <alignment vertical="center"/>
    </xf>
    <xf numFmtId="0" fontId="19" fillId="0" borderId="39" xfId="0" applyFont="1" applyBorder="1">
      <alignment vertical="center"/>
    </xf>
    <xf numFmtId="0" fontId="19" fillId="0" borderId="26" xfId="0" applyFont="1" applyBorder="1">
      <alignment vertical="center"/>
    </xf>
    <xf numFmtId="0" fontId="19" fillId="0" borderId="27" xfId="0" applyFont="1" applyBorder="1">
      <alignment vertical="center"/>
    </xf>
    <xf numFmtId="0" fontId="19" fillId="0" borderId="28" xfId="0" applyFont="1" applyBorder="1">
      <alignment vertical="center"/>
    </xf>
    <xf numFmtId="0" fontId="19" fillId="0" borderId="24" xfId="0" applyFont="1" applyBorder="1">
      <alignment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4" builtinId="5"/>
    <cellStyle name="ハイパーリンク" xfId="43"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444500</xdr:colOff>
          <xdr:row>81</xdr:row>
          <xdr:rowOff>0</xdr:rowOff>
        </xdr:from>
        <xdr:to>
          <xdr:col>2</xdr:col>
          <xdr:colOff>635000</xdr:colOff>
          <xdr:row>81</xdr:row>
          <xdr:rowOff>184150</xdr:rowOff>
        </xdr:to>
        <xdr:sp macro="" textlink="">
          <xdr:nvSpPr>
            <xdr:cNvPr id="3073" name="Check Box 9"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81</xdr:row>
          <xdr:rowOff>0</xdr:rowOff>
        </xdr:from>
        <xdr:to>
          <xdr:col>4</xdr:col>
          <xdr:colOff>215900</xdr:colOff>
          <xdr:row>81</xdr:row>
          <xdr:rowOff>184150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71BE7-E603-4662-BB69-65F4DD3B24BE}">
  <dimension ref="A1:EE14"/>
  <sheetViews>
    <sheetView showGridLines="0" zoomScaleNormal="100" workbookViewId="0">
      <selection activeCell="A2" sqref="A2"/>
    </sheetView>
  </sheetViews>
  <sheetFormatPr defaultColWidth="9" defaultRowHeight="13.5"/>
  <cols>
    <col min="1" max="1" width="9.58203125" style="1" bestFit="1" customWidth="1"/>
    <col min="2" max="3" width="6.5" style="1" bestFit="1" customWidth="1"/>
    <col min="4" max="5" width="8" style="1" bestFit="1" customWidth="1"/>
    <col min="6" max="6" width="10.83203125" style="1" bestFit="1" customWidth="1"/>
    <col min="7" max="7" width="20.6640625" style="1" bestFit="1" customWidth="1"/>
    <col min="8" max="8" width="10.58203125" style="1" bestFit="1" customWidth="1"/>
    <col min="9" max="9" width="20.58203125" style="1" bestFit="1" customWidth="1"/>
    <col min="10" max="10" width="9.9140625" style="1" bestFit="1" customWidth="1"/>
    <col min="11" max="11" width="14.08203125" style="1" bestFit="1" customWidth="1"/>
    <col min="12" max="12" width="4.6640625" style="1" bestFit="1" customWidth="1"/>
    <col min="13" max="14" width="30.6640625" style="1" customWidth="1"/>
    <col min="15" max="15" width="6.4140625" style="1" bestFit="1" customWidth="1"/>
    <col min="16" max="16" width="8" style="1" bestFit="1" customWidth="1"/>
    <col min="17" max="17" width="11.6640625" style="1" bestFit="1" customWidth="1"/>
    <col min="18" max="19" width="30.6640625" style="1" customWidth="1"/>
    <col min="20" max="20" width="20.58203125" style="1" bestFit="1" customWidth="1"/>
    <col min="21" max="21" width="13.4140625" style="1" bestFit="1" customWidth="1"/>
    <col min="22" max="22" width="10.08203125" style="1" bestFit="1" customWidth="1"/>
    <col min="23" max="24" width="17.5" style="1" bestFit="1" customWidth="1"/>
    <col min="25" max="25" width="10.08203125" style="1" bestFit="1" customWidth="1"/>
    <col min="26" max="27" width="30.6640625" style="1" customWidth="1"/>
    <col min="28" max="28" width="20.58203125" style="1" bestFit="1" customWidth="1"/>
    <col min="29" max="29" width="13.4140625" style="1" bestFit="1" customWidth="1"/>
    <col min="30" max="30" width="10.08203125" style="1" bestFit="1" customWidth="1"/>
    <col min="31" max="32" width="17.5" style="1" bestFit="1" customWidth="1"/>
    <col min="33" max="33" width="10.08203125" style="1" bestFit="1" customWidth="1"/>
    <col min="34" max="35" width="30.6640625" style="1" customWidth="1"/>
    <col min="36" max="36" width="12.4140625" style="1" bestFit="1" customWidth="1"/>
    <col min="37" max="37" width="10.08203125" style="1" bestFit="1" customWidth="1"/>
    <col min="38" max="39" width="17.5" style="1" bestFit="1" customWidth="1"/>
    <col min="40" max="40" width="4.83203125" style="1" bestFit="1" customWidth="1"/>
    <col min="41" max="42" width="30.6640625" style="1" customWidth="1"/>
    <col min="43" max="43" width="11.08203125" style="1" bestFit="1" customWidth="1"/>
    <col min="44" max="44" width="10.08203125" style="1" bestFit="1" customWidth="1"/>
    <col min="45" max="46" width="17.5" style="1" bestFit="1" customWidth="1"/>
    <col min="47" max="47" width="10.08203125" style="1" bestFit="1" customWidth="1"/>
    <col min="48" max="48" width="8" style="1" bestFit="1" customWidth="1"/>
    <col min="49" max="49" width="6.4140625" style="1" bestFit="1" customWidth="1"/>
    <col min="50" max="50" width="5.5" style="1" bestFit="1" customWidth="1"/>
    <col min="51" max="51" width="3.08203125" style="1" bestFit="1" customWidth="1"/>
    <col min="52" max="52" width="32.9140625" style="1" bestFit="1" customWidth="1"/>
    <col min="53" max="53" width="3.08203125" style="1" bestFit="1" customWidth="1"/>
    <col min="54" max="54" width="19.9140625" style="1" bestFit="1" customWidth="1"/>
    <col min="55" max="55" width="3.08203125" style="1" bestFit="1" customWidth="1"/>
    <col min="56" max="56" width="17.4140625" style="1" bestFit="1" customWidth="1"/>
    <col min="57" max="57" width="3.08203125" style="1" bestFit="1" customWidth="1"/>
    <col min="58" max="58" width="6.4140625" style="1" bestFit="1" customWidth="1"/>
    <col min="59" max="59" width="48.9140625" style="1" bestFit="1" customWidth="1"/>
    <col min="60" max="60" width="8" style="2" bestFit="1" customWidth="1"/>
    <col min="61" max="61" width="27.6640625" style="1" bestFit="1" customWidth="1"/>
    <col min="62" max="62" width="4.83203125" style="1" bestFit="1" customWidth="1"/>
    <col min="63" max="63" width="10.5" style="1" bestFit="1" customWidth="1"/>
    <col min="64" max="64" width="34.83203125" style="1" bestFit="1" customWidth="1"/>
    <col min="65" max="65" width="8.1640625" style="1" bestFit="1" customWidth="1"/>
    <col min="66" max="66" width="28.5" style="1" bestFit="1" customWidth="1"/>
    <col min="67" max="67" width="6.5" style="1" bestFit="1" customWidth="1"/>
    <col min="68" max="68" width="8.1640625" style="1" bestFit="1" customWidth="1"/>
    <col min="69" max="69" width="17.5" style="1" bestFit="1" customWidth="1"/>
    <col min="70" max="70" width="14" style="1" bestFit="1" customWidth="1"/>
    <col min="71" max="71" width="22.6640625" style="1" bestFit="1" customWidth="1"/>
    <col min="72" max="72" width="8.1640625" style="1" bestFit="1" customWidth="1"/>
    <col min="73" max="73" width="18.58203125" style="1" bestFit="1" customWidth="1"/>
    <col min="74" max="74" width="15.6640625" style="1" bestFit="1" customWidth="1"/>
    <col min="75" max="76" width="30.6640625" style="1" customWidth="1"/>
    <col min="77" max="77" width="15.6640625" style="1" bestFit="1" customWidth="1"/>
    <col min="78" max="78" width="12.4140625" style="1" bestFit="1" customWidth="1"/>
    <col min="79" max="79" width="10.08203125" style="1" bestFit="1" customWidth="1"/>
    <col min="80" max="81" width="17.5" style="1" bestFit="1" customWidth="1"/>
    <col min="82" max="82" width="10.08203125" style="1" bestFit="1" customWidth="1"/>
    <col min="83" max="84" width="30.6640625" style="1" customWidth="1"/>
    <col min="85" max="85" width="15.6640625" style="1" bestFit="1" customWidth="1"/>
    <col min="86" max="86" width="11.08203125" style="1" bestFit="1" customWidth="1"/>
    <col min="87" max="87" width="10.08203125" style="1" bestFit="1" customWidth="1"/>
    <col min="88" max="89" width="17.5" style="1" bestFit="1" customWidth="1"/>
    <col min="90" max="90" width="10.08203125" style="1" bestFit="1" customWidth="1"/>
    <col min="91" max="91" width="17.1640625" style="1" bestFit="1" customWidth="1"/>
    <col min="92" max="94" width="15.6640625" style="1" bestFit="1" customWidth="1"/>
    <col min="95" max="95" width="11.6640625" style="1" bestFit="1" customWidth="1"/>
    <col min="96" max="96" width="13.58203125" style="1" bestFit="1" customWidth="1"/>
    <col min="97" max="97" width="21.4140625" style="1" bestFit="1" customWidth="1"/>
    <col min="98" max="98" width="23.58203125" style="1" bestFit="1" customWidth="1"/>
    <col min="99" max="99" width="26.1640625" style="1" bestFit="1" customWidth="1"/>
    <col min="100" max="100" width="19.08203125" style="1" bestFit="1" customWidth="1"/>
    <col min="101" max="102" width="8.1640625" style="1" bestFit="1" customWidth="1"/>
    <col min="103" max="103" width="9.9140625" style="1" bestFit="1" customWidth="1"/>
    <col min="104" max="104" width="13.83203125" style="1" bestFit="1" customWidth="1"/>
    <col min="105" max="105" width="15.6640625" style="1" bestFit="1" customWidth="1"/>
    <col min="106" max="106" width="12" style="1" bestFit="1" customWidth="1"/>
    <col min="107" max="107" width="11.08203125" style="1" bestFit="1" customWidth="1"/>
    <col min="108" max="108" width="10.08203125" style="1" bestFit="1" customWidth="1"/>
    <col min="109" max="110" width="17.5" style="1" bestFit="1" customWidth="1"/>
    <col min="111" max="111" width="10.08203125" style="1" bestFit="1" customWidth="1"/>
    <col min="112" max="112" width="13.83203125" style="1" bestFit="1" customWidth="1"/>
    <col min="113" max="113" width="15.6640625" style="1" bestFit="1" customWidth="1"/>
    <col min="114" max="114" width="12" style="1" bestFit="1" customWidth="1"/>
    <col min="115" max="115" width="11.08203125" style="1" bestFit="1" customWidth="1"/>
    <col min="116" max="116" width="10.08203125" style="1" bestFit="1" customWidth="1"/>
    <col min="117" max="118" width="17.5" style="1" bestFit="1" customWidth="1"/>
    <col min="119" max="119" width="10.08203125" style="1" bestFit="1" customWidth="1"/>
    <col min="120" max="120" width="13.83203125" style="1" bestFit="1" customWidth="1"/>
    <col min="121" max="121" width="15.6640625" style="1" bestFit="1" customWidth="1"/>
    <col min="122" max="122" width="12" style="1" bestFit="1" customWidth="1"/>
    <col min="123" max="123" width="11.08203125" style="1" bestFit="1" customWidth="1"/>
    <col min="124" max="124" width="10.08203125" style="1" bestFit="1" customWidth="1"/>
    <col min="125" max="126" width="17.5" style="1" bestFit="1" customWidth="1"/>
    <col min="127" max="127" width="10.08203125" style="1" bestFit="1" customWidth="1"/>
    <col min="128" max="128" width="13.83203125" style="1" bestFit="1" customWidth="1"/>
    <col min="129" max="129" width="15.6640625" style="1" bestFit="1" customWidth="1"/>
    <col min="130" max="130" width="12" style="1" bestFit="1" customWidth="1"/>
    <col min="131" max="131" width="11.08203125" style="1" bestFit="1" customWidth="1"/>
    <col min="132" max="132" width="10.08203125" style="1" bestFit="1" customWidth="1"/>
    <col min="133" max="134" width="17.5" style="1" bestFit="1" customWidth="1"/>
    <col min="135" max="135" width="10.08203125" style="1" bestFit="1" customWidth="1"/>
    <col min="136" max="136" width="4.6640625" style="1" bestFit="1" customWidth="1"/>
    <col min="137" max="138" width="11.4140625" style="1" bestFit="1" customWidth="1"/>
    <col min="139" max="139" width="4.6640625" style="1" bestFit="1" customWidth="1"/>
    <col min="140" max="140" width="11.4140625" style="1" bestFit="1" customWidth="1"/>
    <col min="141" max="141" width="6.4140625" style="1" bestFit="1" customWidth="1"/>
    <col min="142" max="142" width="9.58203125" style="1" bestFit="1" customWidth="1"/>
    <col min="143" max="143" width="5.58203125" style="1" bestFit="1" customWidth="1"/>
    <col min="144" max="144" width="4.6640625" style="1" bestFit="1" customWidth="1"/>
    <col min="145" max="146" width="11.4140625" style="1" bestFit="1" customWidth="1"/>
    <col min="147" max="147" width="4.6640625" style="1" bestFit="1" customWidth="1"/>
    <col min="148" max="148" width="11.4140625" style="1" bestFit="1" customWidth="1"/>
    <col min="149" max="149" width="6.4140625" style="1" bestFit="1" customWidth="1"/>
    <col min="150" max="150" width="9.58203125" style="1" bestFit="1" customWidth="1"/>
    <col min="151" max="151" width="5.58203125" style="1" bestFit="1" customWidth="1"/>
    <col min="152" max="152" width="4.6640625" style="1" bestFit="1" customWidth="1"/>
    <col min="153" max="154" width="11.4140625" style="1" bestFit="1" customWidth="1"/>
    <col min="155" max="155" width="4.6640625" style="1" bestFit="1" customWidth="1"/>
    <col min="156" max="156" width="11.4140625" style="1" bestFit="1" customWidth="1"/>
    <col min="157" max="157" width="6.4140625" style="1" bestFit="1" customWidth="1"/>
    <col min="158" max="158" width="9.58203125" style="1" bestFit="1" customWidth="1"/>
    <col min="159" max="159" width="5.58203125" style="1" bestFit="1" customWidth="1"/>
    <col min="160" max="160" width="4.6640625" style="1" bestFit="1" customWidth="1"/>
    <col min="161" max="162" width="11.4140625" style="1" bestFit="1" customWidth="1"/>
    <col min="163" max="163" width="4.6640625" style="1" bestFit="1" customWidth="1"/>
    <col min="164" max="164" width="11.4140625" style="1" bestFit="1" customWidth="1"/>
    <col min="165" max="165" width="6.4140625" style="1" bestFit="1" customWidth="1"/>
    <col min="166" max="166" width="9.58203125" style="1" bestFit="1" customWidth="1"/>
    <col min="167" max="167" width="5.58203125" style="1" bestFit="1" customWidth="1"/>
    <col min="168" max="168" width="4.6640625" style="1" bestFit="1" customWidth="1"/>
    <col min="169" max="170" width="11.4140625" style="1" bestFit="1" customWidth="1"/>
    <col min="171" max="171" width="4.6640625" style="1" bestFit="1" customWidth="1"/>
    <col min="172" max="172" width="16.58203125" style="1" bestFit="1" customWidth="1"/>
    <col min="173" max="182" width="9.58203125" style="1" bestFit="1" customWidth="1"/>
    <col min="183" max="183" width="11.4140625" style="1" bestFit="1" customWidth="1"/>
    <col min="184" max="184" width="13.08203125" style="1" bestFit="1" customWidth="1"/>
    <col min="185" max="185" width="21.08203125" style="1" bestFit="1" customWidth="1"/>
    <col min="186" max="186" width="23" style="1" bestFit="1" customWidth="1"/>
    <col min="187" max="187" width="11.4140625" style="1" bestFit="1" customWidth="1"/>
    <col min="188" max="188" width="6.4140625" style="1" bestFit="1" customWidth="1"/>
    <col min="189" max="189" width="9.58203125" style="1" bestFit="1" customWidth="1"/>
    <col min="190" max="190" width="5.58203125" style="1" bestFit="1" customWidth="1"/>
    <col min="191" max="191" width="4.6640625" style="1" bestFit="1" customWidth="1"/>
    <col min="192" max="193" width="11.4140625" style="1" bestFit="1" customWidth="1"/>
    <col min="194" max="194" width="4.6640625" style="1" bestFit="1" customWidth="1"/>
    <col min="195" max="195" width="11.4140625" style="1" bestFit="1" customWidth="1"/>
    <col min="196" max="196" width="6.4140625" style="1" bestFit="1" customWidth="1"/>
    <col min="197" max="197" width="9.58203125" style="1" bestFit="1" customWidth="1"/>
    <col min="198" max="198" width="5.58203125" style="1" bestFit="1" customWidth="1"/>
    <col min="199" max="199" width="4.6640625" style="1" bestFit="1" customWidth="1"/>
    <col min="200" max="201" width="11.4140625" style="1" bestFit="1" customWidth="1"/>
    <col min="202" max="202" width="4.6640625" style="1" bestFit="1" customWidth="1"/>
    <col min="203" max="203" width="11.4140625" style="1" bestFit="1" customWidth="1"/>
    <col min="204" max="204" width="6.4140625" style="1" bestFit="1" customWidth="1"/>
    <col min="205" max="205" width="9.58203125" style="1" bestFit="1" customWidth="1"/>
    <col min="206" max="206" width="5.58203125" style="1" bestFit="1" customWidth="1"/>
    <col min="207" max="207" width="4.6640625" style="1" bestFit="1" customWidth="1"/>
    <col min="208" max="209" width="11.4140625" style="1" bestFit="1" customWidth="1"/>
    <col min="210" max="210" width="4.6640625" style="1" bestFit="1" customWidth="1"/>
    <col min="211" max="211" width="12.08203125" style="1" bestFit="1" customWidth="1"/>
    <col min="212" max="212" width="11.1640625" style="1" bestFit="1" customWidth="1"/>
    <col min="213" max="213" width="10.1640625" style="1" bestFit="1" customWidth="1"/>
    <col min="214" max="215" width="17.5" style="1" bestFit="1" customWidth="1"/>
    <col min="216" max="217" width="10.1640625" style="1" bestFit="1" customWidth="1"/>
    <col min="218" max="218" width="13.9140625" style="1" bestFit="1" customWidth="1"/>
    <col min="219" max="219" width="12.08203125" style="1" bestFit="1" customWidth="1"/>
    <col min="220" max="220" width="11.1640625" style="1" bestFit="1" customWidth="1"/>
    <col min="221" max="221" width="10.1640625" style="1" bestFit="1" customWidth="1"/>
    <col min="222" max="223" width="17.5" style="1" bestFit="1" customWidth="1"/>
    <col min="224" max="224" width="10.1640625" style="1" bestFit="1" customWidth="1"/>
    <col min="225" max="225" width="6.4140625" style="1" bestFit="1" customWidth="1"/>
    <col min="226" max="226" width="29.9140625" style="1" bestFit="1" customWidth="1"/>
    <col min="227" max="227" width="8" style="1" bestFit="1" customWidth="1"/>
    <col min="228" max="229" width="14.6640625" style="1" bestFit="1" customWidth="1"/>
    <col min="230" max="230" width="18.58203125" style="1" bestFit="1" customWidth="1"/>
    <col min="231" max="231" width="20" style="1" bestFit="1" customWidth="1"/>
    <col min="232" max="232" width="16.6640625" style="1" bestFit="1" customWidth="1"/>
    <col min="233" max="233" width="18.58203125" style="1" bestFit="1" customWidth="1"/>
    <col min="234" max="234" width="12.08203125" style="1" bestFit="1" customWidth="1"/>
    <col min="235" max="235" width="6.1640625" style="1" bestFit="1" customWidth="1"/>
    <col min="236" max="236" width="4.6640625" style="1" bestFit="1" customWidth="1"/>
    <col min="237" max="237" width="3.08203125" style="1" bestFit="1" customWidth="1"/>
    <col min="238" max="238" width="4.6640625" style="1" bestFit="1" customWidth="1"/>
    <col min="239" max="239" width="3.08203125" style="1" bestFit="1" customWidth="1"/>
    <col min="240" max="240" width="4.6640625" style="1" bestFit="1" customWidth="1"/>
    <col min="241" max="241" width="3.08203125" style="1" bestFit="1" customWidth="1"/>
    <col min="242" max="242" width="35.9140625" style="1" bestFit="1" customWidth="1"/>
    <col min="243" max="243" width="11.4140625" style="1" bestFit="1" customWidth="1"/>
    <col min="244" max="244" width="19.6640625" style="1" bestFit="1" customWidth="1"/>
    <col min="245" max="245" width="28.6640625" style="1" bestFit="1" customWidth="1"/>
    <col min="246" max="246" width="50.58203125" style="1" bestFit="1" customWidth="1"/>
    <col min="247" max="247" width="29.58203125" style="1" bestFit="1" customWidth="1"/>
    <col min="248" max="248" width="15" style="1" bestFit="1" customWidth="1"/>
    <col min="249" max="249" width="13.08203125" style="1" bestFit="1" customWidth="1"/>
    <col min="250" max="250" width="15" style="1" bestFit="1" customWidth="1"/>
    <col min="251" max="251" width="16.4140625" style="1" bestFit="1" customWidth="1"/>
    <col min="252" max="256" width="18.08203125" style="1" bestFit="1" customWidth="1"/>
    <col min="257" max="257" width="10.5" style="1" bestFit="1" customWidth="1"/>
    <col min="258" max="258" width="9.58203125" style="1" bestFit="1" customWidth="1"/>
    <col min="259" max="259" width="6.4140625" style="1" bestFit="1" customWidth="1"/>
    <col min="260" max="260" width="8" style="1" bestFit="1" customWidth="1"/>
    <col min="261" max="261" width="11.4140625" style="1" bestFit="1" customWidth="1"/>
    <col min="262" max="262" width="4.6640625" style="1" bestFit="1" customWidth="1"/>
    <col min="263" max="263" width="10.4140625" style="1" bestFit="1" customWidth="1"/>
    <col min="264" max="264" width="15.9140625" style="1" bestFit="1" customWidth="1"/>
    <col min="265" max="265" width="19.4140625" style="1" bestFit="1" customWidth="1"/>
    <col min="266" max="266" width="13.9140625" style="1" bestFit="1" customWidth="1"/>
    <col min="267" max="267" width="16.9140625" style="1" bestFit="1" customWidth="1"/>
    <col min="268" max="268" width="6.4140625" style="1" bestFit="1" customWidth="1"/>
    <col min="269" max="269" width="27.6640625" style="1" bestFit="1" customWidth="1"/>
    <col min="270" max="270" width="15" style="1" bestFit="1" customWidth="1"/>
    <col min="271" max="271" width="10.58203125" style="1" bestFit="1" customWidth="1"/>
    <col min="272" max="272" width="9" style="1"/>
    <col min="273" max="273" width="20.08203125" style="1" bestFit="1" customWidth="1"/>
    <col min="274" max="274" width="5.6640625" style="1" bestFit="1" customWidth="1"/>
    <col min="275" max="275" width="14.58203125" style="1" bestFit="1" customWidth="1"/>
    <col min="276" max="276" width="11" style="1" bestFit="1" customWidth="1"/>
    <col min="277" max="284" width="14.58203125" style="1" bestFit="1" customWidth="1"/>
    <col min="285" max="295" width="15.58203125" style="1" bestFit="1" customWidth="1"/>
    <col min="296" max="296" width="5.6640625" style="1" bestFit="1" customWidth="1"/>
    <col min="297" max="298" width="7.6640625" style="1" bestFit="1" customWidth="1"/>
    <col min="299" max="299" width="10.9140625" style="1" bestFit="1" customWidth="1"/>
    <col min="300" max="300" width="12.08203125" style="1" bestFit="1" customWidth="1"/>
    <col min="301" max="302" width="7.6640625" style="1" bestFit="1" customWidth="1"/>
    <col min="303" max="303" width="41.4140625" style="1" bestFit="1" customWidth="1"/>
    <col min="304" max="304" width="29.5" style="1" bestFit="1" customWidth="1"/>
    <col min="305" max="305" width="5.6640625" style="1" bestFit="1" customWidth="1"/>
    <col min="306" max="306" width="12.9140625" style="1" bestFit="1" customWidth="1"/>
    <col min="307" max="307" width="22.58203125" style="1" bestFit="1" customWidth="1"/>
    <col min="308" max="308" width="31.5" style="1" bestFit="1" customWidth="1"/>
    <col min="309" max="309" width="45.6640625" style="1" bestFit="1" customWidth="1"/>
    <col min="310" max="310" width="30.6640625" style="1" bestFit="1" customWidth="1"/>
    <col min="311" max="311" width="15" style="1" bestFit="1" customWidth="1"/>
    <col min="312" max="312" width="40.08203125" style="1" bestFit="1" customWidth="1"/>
    <col min="313" max="313" width="18.4140625" style="1" bestFit="1" customWidth="1"/>
    <col min="314" max="314" width="18.6640625" style="1" bestFit="1" customWidth="1"/>
    <col min="315" max="16384" width="9" style="1"/>
  </cols>
  <sheetData>
    <row r="1" spans="1:135">
      <c r="A1" s="151" t="s">
        <v>34</v>
      </c>
      <c r="B1" s="152" t="s">
        <v>35</v>
      </c>
      <c r="C1" s="152" t="s">
        <v>36</v>
      </c>
      <c r="D1" s="152" t="s">
        <v>37</v>
      </c>
      <c r="E1" s="152" t="s">
        <v>38</v>
      </c>
      <c r="F1" s="151" t="s">
        <v>0</v>
      </c>
      <c r="G1" s="152" t="s">
        <v>70</v>
      </c>
      <c r="H1" s="152" t="s">
        <v>39</v>
      </c>
      <c r="I1" s="152" t="s">
        <v>72</v>
      </c>
      <c r="J1" s="152" t="s">
        <v>73</v>
      </c>
      <c r="K1" s="153" t="s">
        <v>86</v>
      </c>
      <c r="L1" s="153" t="s">
        <v>74</v>
      </c>
      <c r="M1" s="152" t="s">
        <v>129</v>
      </c>
      <c r="N1" s="152" t="s">
        <v>130</v>
      </c>
      <c r="O1" s="152" t="s">
        <v>2</v>
      </c>
      <c r="P1" s="152" t="s">
        <v>3</v>
      </c>
      <c r="Q1" s="152" t="s">
        <v>75</v>
      </c>
      <c r="R1" s="152" t="s">
        <v>131</v>
      </c>
      <c r="S1" s="152" t="s">
        <v>132</v>
      </c>
      <c r="T1" s="152" t="s">
        <v>133</v>
      </c>
      <c r="U1" s="152" t="s">
        <v>134</v>
      </c>
      <c r="V1" s="152" t="s">
        <v>135</v>
      </c>
      <c r="W1" s="152" t="s">
        <v>136</v>
      </c>
      <c r="X1" s="152" t="s">
        <v>137</v>
      </c>
      <c r="Y1" s="152" t="s">
        <v>138</v>
      </c>
      <c r="Z1" s="152" t="s">
        <v>139</v>
      </c>
      <c r="AA1" s="152" t="s">
        <v>140</v>
      </c>
      <c r="AB1" s="152" t="s">
        <v>141</v>
      </c>
      <c r="AC1" s="152" t="s">
        <v>142</v>
      </c>
      <c r="AD1" s="152" t="s">
        <v>143</v>
      </c>
      <c r="AE1" s="152" t="s">
        <v>144</v>
      </c>
      <c r="AF1" s="152" t="s">
        <v>145</v>
      </c>
      <c r="AG1" s="152" t="s">
        <v>146</v>
      </c>
      <c r="AH1" s="152" t="s">
        <v>147</v>
      </c>
      <c r="AI1" s="152" t="s">
        <v>148</v>
      </c>
      <c r="AJ1" s="152" t="s">
        <v>149</v>
      </c>
      <c r="AK1" s="152" t="s">
        <v>150</v>
      </c>
      <c r="AL1" s="152" t="s">
        <v>151</v>
      </c>
      <c r="AM1" s="152" t="s">
        <v>152</v>
      </c>
      <c r="AN1" s="152" t="s">
        <v>40</v>
      </c>
      <c r="AO1" s="152" t="s">
        <v>225</v>
      </c>
      <c r="AP1" s="152" t="s">
        <v>154</v>
      </c>
      <c r="AQ1" s="152" t="s">
        <v>155</v>
      </c>
      <c r="AR1" s="152" t="s">
        <v>156</v>
      </c>
      <c r="AS1" s="152" t="s">
        <v>157</v>
      </c>
      <c r="AT1" s="152" t="s">
        <v>158</v>
      </c>
      <c r="AU1" s="152" t="s">
        <v>159</v>
      </c>
      <c r="AV1" s="152" t="s">
        <v>226</v>
      </c>
      <c r="AW1" s="152" t="s">
        <v>4</v>
      </c>
      <c r="AX1" s="152" t="s">
        <v>76</v>
      </c>
      <c r="AY1" s="152" t="s">
        <v>5</v>
      </c>
      <c r="AZ1" s="152" t="s">
        <v>77</v>
      </c>
      <c r="BA1" s="152" t="s">
        <v>5</v>
      </c>
      <c r="BB1" s="152" t="s">
        <v>78</v>
      </c>
      <c r="BC1" s="152" t="s">
        <v>5</v>
      </c>
      <c r="BD1" s="152" t="s">
        <v>79</v>
      </c>
      <c r="BE1" s="152" t="s">
        <v>5</v>
      </c>
      <c r="BF1" s="152" t="s">
        <v>80</v>
      </c>
      <c r="BG1" s="152" t="s">
        <v>81</v>
      </c>
      <c r="BH1" s="152" t="s">
        <v>82</v>
      </c>
      <c r="BI1" s="152" t="s">
        <v>83</v>
      </c>
      <c r="BJ1" s="152" t="s">
        <v>84</v>
      </c>
      <c r="BK1" s="152" t="s">
        <v>87</v>
      </c>
      <c r="BL1" s="152" t="s">
        <v>85</v>
      </c>
      <c r="BM1" s="152" t="s">
        <v>1</v>
      </c>
      <c r="BN1" s="152" t="s">
        <v>42</v>
      </c>
      <c r="BO1" s="152" t="s">
        <v>41</v>
      </c>
      <c r="BP1" s="152" t="s">
        <v>71</v>
      </c>
      <c r="BQ1" s="152" t="s">
        <v>6</v>
      </c>
      <c r="BR1" s="152" t="s">
        <v>88</v>
      </c>
      <c r="BS1" s="152" t="s">
        <v>89</v>
      </c>
      <c r="BT1" s="152" t="s">
        <v>160</v>
      </c>
      <c r="BU1" s="152" t="s">
        <v>61</v>
      </c>
      <c r="BV1" s="152" t="s">
        <v>161</v>
      </c>
      <c r="BW1" s="152" t="s">
        <v>162</v>
      </c>
      <c r="BX1" s="152" t="s">
        <v>163</v>
      </c>
      <c r="BY1" s="152" t="s">
        <v>164</v>
      </c>
      <c r="BZ1" s="152" t="s">
        <v>165</v>
      </c>
      <c r="CA1" s="152" t="s">
        <v>166</v>
      </c>
      <c r="CB1" s="152" t="s">
        <v>167</v>
      </c>
      <c r="CC1" s="152" t="s">
        <v>228</v>
      </c>
      <c r="CD1" s="152" t="s">
        <v>168</v>
      </c>
      <c r="CE1" s="152" t="s">
        <v>169</v>
      </c>
      <c r="CF1" s="152" t="s">
        <v>170</v>
      </c>
      <c r="CG1" s="152" t="s">
        <v>171</v>
      </c>
      <c r="CH1" s="152" t="s">
        <v>172</v>
      </c>
      <c r="CI1" s="152" t="s">
        <v>173</v>
      </c>
      <c r="CJ1" s="152" t="s">
        <v>174</v>
      </c>
      <c r="CK1" s="152" t="s">
        <v>175</v>
      </c>
      <c r="CL1" s="152" t="s">
        <v>176</v>
      </c>
      <c r="CM1" s="152" t="s">
        <v>90</v>
      </c>
      <c r="CN1" s="152" t="s">
        <v>177</v>
      </c>
      <c r="CO1" s="152" t="s">
        <v>178</v>
      </c>
      <c r="CP1" s="152" t="s">
        <v>179</v>
      </c>
      <c r="CQ1" s="152" t="s">
        <v>96</v>
      </c>
      <c r="CR1" s="152" t="s">
        <v>91</v>
      </c>
      <c r="CS1" s="152" t="s">
        <v>92</v>
      </c>
      <c r="CT1" s="152" t="s">
        <v>93</v>
      </c>
      <c r="CU1" s="152" t="s">
        <v>180</v>
      </c>
      <c r="CV1" s="152" t="s">
        <v>181</v>
      </c>
      <c r="CW1" s="152" t="s">
        <v>182</v>
      </c>
      <c r="CX1" s="152" t="s">
        <v>183</v>
      </c>
      <c r="CY1" s="152" t="s">
        <v>184</v>
      </c>
      <c r="CZ1" s="152" t="s">
        <v>193</v>
      </c>
      <c r="DA1" s="152" t="s">
        <v>194</v>
      </c>
      <c r="DB1" s="152" t="s">
        <v>195</v>
      </c>
      <c r="DC1" s="152" t="s">
        <v>196</v>
      </c>
      <c r="DD1" s="152" t="s">
        <v>197</v>
      </c>
      <c r="DE1" s="152" t="s">
        <v>198</v>
      </c>
      <c r="DF1" s="152" t="s">
        <v>199</v>
      </c>
      <c r="DG1" s="152" t="s">
        <v>200</v>
      </c>
      <c r="DH1" s="152" t="s">
        <v>201</v>
      </c>
      <c r="DI1" s="152" t="s">
        <v>202</v>
      </c>
      <c r="DJ1" s="152" t="s">
        <v>203</v>
      </c>
      <c r="DK1" s="152" t="s">
        <v>204</v>
      </c>
      <c r="DL1" s="152" t="s">
        <v>205</v>
      </c>
      <c r="DM1" s="152" t="s">
        <v>206</v>
      </c>
      <c r="DN1" s="152" t="s">
        <v>207</v>
      </c>
      <c r="DO1" s="152" t="s">
        <v>208</v>
      </c>
      <c r="DP1" s="152" t="s">
        <v>209</v>
      </c>
      <c r="DQ1" s="152" t="s">
        <v>210</v>
      </c>
      <c r="DR1" s="152" t="s">
        <v>211</v>
      </c>
      <c r="DS1" s="152" t="s">
        <v>212</v>
      </c>
      <c r="DT1" s="152" t="s">
        <v>213</v>
      </c>
      <c r="DU1" s="152" t="s">
        <v>214</v>
      </c>
      <c r="DV1" s="152" t="s">
        <v>215</v>
      </c>
      <c r="DW1" s="152" t="s">
        <v>216</v>
      </c>
      <c r="DX1" s="152" t="s">
        <v>217</v>
      </c>
      <c r="DY1" s="152" t="s">
        <v>218</v>
      </c>
      <c r="DZ1" s="152" t="s">
        <v>219</v>
      </c>
      <c r="EA1" s="152" t="s">
        <v>220</v>
      </c>
      <c r="EB1" s="152" t="s">
        <v>221</v>
      </c>
      <c r="EC1" s="152" t="s">
        <v>222</v>
      </c>
      <c r="ED1" s="152" t="s">
        <v>223</v>
      </c>
      <c r="EE1" s="152" t="s">
        <v>224</v>
      </c>
    </row>
    <row r="2" spans="1:135">
      <c r="A2" s="154"/>
      <c r="B2" s="155"/>
      <c r="C2" s="155"/>
      <c r="D2" s="155"/>
      <c r="E2" s="155"/>
      <c r="F2" s="154" t="str">
        <f>+'C006見積依頼書【27017】'!Y4</f>
        <v/>
      </c>
      <c r="G2" s="155"/>
      <c r="H2" s="155"/>
      <c r="I2" s="155"/>
      <c r="J2" s="155"/>
      <c r="K2" s="155"/>
      <c r="L2" s="155"/>
      <c r="M2" s="155" t="str">
        <f>+'C006見積依頼書【27017】'!Y36</f>
        <v/>
      </c>
      <c r="N2" s="155" t="str">
        <f>+'C006見積依頼書【27017】'!Y75</f>
        <v/>
      </c>
      <c r="O2" s="155" t="str">
        <f>+'C006見積依頼書【27017】'!Z118</f>
        <v/>
      </c>
      <c r="P2" s="155" t="str">
        <f>+'C006見積依頼書【27017】'!Z123</f>
        <v/>
      </c>
      <c r="Q2" s="155" t="str">
        <f>+'C006見積依頼書【27017】'!Z131</f>
        <v/>
      </c>
      <c r="R2" s="155" t="str">
        <f>+'C006見積依頼書【27017】'!Y37</f>
        <v/>
      </c>
      <c r="S2" s="155" t="str">
        <f>+'C006見積依頼書【27017】'!Y43</f>
        <v/>
      </c>
      <c r="T2" s="155" t="str">
        <f>+'C006見積依頼書【27017】'!Y44</f>
        <v/>
      </c>
      <c r="U2" s="155" t="str">
        <f>+'C006見積依頼書【27017】'!Y45</f>
        <v/>
      </c>
      <c r="V2" s="155" t="str">
        <f>+'C006見積依頼書【27017】'!Z45</f>
        <v/>
      </c>
      <c r="W2" s="155" t="str">
        <f>+'C006見積依頼書【27017】'!Y46</f>
        <v/>
      </c>
      <c r="X2" s="155" t="str">
        <f>+'C006見積依頼書【27017】'!Y47</f>
        <v/>
      </c>
      <c r="Y2" s="155"/>
      <c r="Z2" s="155" t="str">
        <f>+'C006見積依頼書【27017】'!Y76</f>
        <v/>
      </c>
      <c r="AA2" s="155" t="str">
        <f>+'C006見積依頼書【27017】'!Y82</f>
        <v/>
      </c>
      <c r="AB2" s="155" t="str">
        <f>+'C006見積依頼書【27017】'!Y83</f>
        <v/>
      </c>
      <c r="AC2" s="155" t="str">
        <f>+'C006見積依頼書【27017】'!Y84</f>
        <v/>
      </c>
      <c r="AD2" s="155" t="str">
        <f>+'C006見積依頼書【27017】'!Z84</f>
        <v/>
      </c>
      <c r="AE2" s="155" t="str">
        <f>+'C006見積依頼書【27017】'!Y85</f>
        <v/>
      </c>
      <c r="AF2" s="155" t="str">
        <f>+'C006見積依頼書【27017】'!Y86</f>
        <v/>
      </c>
      <c r="AG2" s="155"/>
      <c r="AH2" s="155" t="str">
        <f>+'C006見積依頼書【27017】'!Y88</f>
        <v/>
      </c>
      <c r="AI2" s="155" t="str">
        <f>+'C006見積依頼書【27017】'!Y89</f>
        <v/>
      </c>
      <c r="AJ2" s="155" t="str">
        <f>+'C006見積依頼書【27017】'!Y90</f>
        <v/>
      </c>
      <c r="AK2" s="155" t="str">
        <f>+'C006見積依頼書【27017】'!Z90</f>
        <v/>
      </c>
      <c r="AL2" s="155" t="str">
        <f>+'C006見積依頼書【27017】'!Y91</f>
        <v/>
      </c>
      <c r="AM2" s="155" t="str">
        <f>+'C006見積依頼書【27017】'!Y92</f>
        <v/>
      </c>
      <c r="AN2" s="155"/>
      <c r="AO2" s="155" t="str">
        <f>+'C006見積依頼書【27017】'!Y94</f>
        <v/>
      </c>
      <c r="AP2" s="155" t="str">
        <f>+'C006見積依頼書【27017】'!Y95</f>
        <v/>
      </c>
      <c r="AQ2" s="155" t="str">
        <f>+'C006見積依頼書【27017】'!Y96</f>
        <v/>
      </c>
      <c r="AR2" s="155" t="str">
        <f>+'C006見積依頼書【27017】'!Z96</f>
        <v/>
      </c>
      <c r="AS2" s="155" t="str">
        <f>+'C006見積依頼書【27017】'!Y97</f>
        <v/>
      </c>
      <c r="AT2" s="155" t="str">
        <f>+'C006見積依頼書【27017】'!Y98</f>
        <v/>
      </c>
      <c r="AU2" s="155"/>
      <c r="AV2" s="155" t="str">
        <f>+'C006見積依頼書【27017】'!AA118</f>
        <v/>
      </c>
      <c r="AW2" s="155" t="str">
        <f>+'C006見積依頼書【27017】'!Z124</f>
        <v/>
      </c>
      <c r="AX2" s="155" t="str">
        <f>+'C006見積依頼書【27017】'!Y133</f>
        <v/>
      </c>
      <c r="AY2" s="155" t="str">
        <f>+'C006見積依頼書【27017】'!Z133</f>
        <v/>
      </c>
      <c r="AZ2" s="155" t="str">
        <f>+'C006見積依頼書【27017】'!Y134</f>
        <v/>
      </c>
      <c r="BA2" s="155" t="str">
        <f>+'C006見積依頼書【27017】'!Z134</f>
        <v/>
      </c>
      <c r="BB2" s="155" t="str">
        <f>+'C006見積依頼書【27017】'!Y135</f>
        <v/>
      </c>
      <c r="BC2" s="155" t="str">
        <f>+'C006見積依頼書【27017】'!Z135</f>
        <v/>
      </c>
      <c r="BD2" s="155" t="str">
        <f>+'C006見積依頼書【27017】'!Y136</f>
        <v/>
      </c>
      <c r="BE2" s="155" t="str">
        <f>+'C006見積依頼書【27017】'!Z136</f>
        <v/>
      </c>
      <c r="BF2" s="155"/>
      <c r="BG2" s="155"/>
      <c r="BH2" s="154"/>
      <c r="BI2" s="155" t="str">
        <f>+'C006見積依頼書【27017】'!Y28</f>
        <v/>
      </c>
      <c r="BJ2" s="155"/>
      <c r="BK2" s="155"/>
      <c r="BL2" s="155"/>
      <c r="BM2" s="155"/>
      <c r="BN2" s="155"/>
      <c r="BO2" s="155"/>
      <c r="BP2" s="155"/>
      <c r="BQ2" s="154" t="str">
        <f>+'C006見積依頼書【27017】'!Y3</f>
        <v/>
      </c>
      <c r="BR2" s="155" t="str">
        <f>+'C006見積依頼書【27017】'!Y15</f>
        <v/>
      </c>
      <c r="BS2" s="155" t="str">
        <f>+'C006見積依頼書【27017】'!X28</f>
        <v/>
      </c>
      <c r="BT2" s="155" t="str">
        <f>+'C006見積依頼書【27017】'!Y33</f>
        <v/>
      </c>
      <c r="BU2" s="155"/>
      <c r="BV2" s="155" t="str">
        <f>+'C006見積依頼書【27017】'!Z43</f>
        <v/>
      </c>
      <c r="BW2" s="155" t="str">
        <f>+'C006見積依頼書【27017】'!Y49</f>
        <v/>
      </c>
      <c r="BX2" s="155" t="str">
        <f>+'C006見積依頼書【27017】'!Y50</f>
        <v/>
      </c>
      <c r="BY2" s="155" t="str">
        <f>+'C006見積依頼書【27017】'!Z49</f>
        <v/>
      </c>
      <c r="BZ2" s="155" t="str">
        <f>+'C006見積依頼書【27017】'!Y51</f>
        <v/>
      </c>
      <c r="CA2" s="155" t="str">
        <f>+'C006見積依頼書【27017】'!Z51</f>
        <v/>
      </c>
      <c r="CB2" s="155" t="str">
        <f>+'C006見積依頼書【27017】'!Y52</f>
        <v/>
      </c>
      <c r="CC2" s="155" t="str">
        <f>+'C006見積依頼書【27017】'!Y53</f>
        <v/>
      </c>
      <c r="CD2" s="155"/>
      <c r="CE2" s="155" t="str">
        <f>+'C006見積依頼書【27017】'!Y55</f>
        <v/>
      </c>
      <c r="CF2" s="155" t="str">
        <f>+'C006見積依頼書【27017】'!Y56</f>
        <v/>
      </c>
      <c r="CG2" s="155" t="str">
        <f>+'C006見積依頼書【27017】'!Z55</f>
        <v/>
      </c>
      <c r="CH2" s="155" t="str">
        <f>+'C006見積依頼書【27017】'!Y57</f>
        <v/>
      </c>
      <c r="CI2" s="155" t="str">
        <f>+'C006見積依頼書【27017】'!Z57</f>
        <v/>
      </c>
      <c r="CJ2" s="155" t="str">
        <f>+'C006見積依頼書【27017】'!Y58</f>
        <v/>
      </c>
      <c r="CK2" s="155" t="str">
        <f>+'C006見積依頼書【27017】'!Y59</f>
        <v/>
      </c>
      <c r="CL2" s="155"/>
      <c r="CM2" s="155"/>
      <c r="CN2" s="155" t="str">
        <f>+'C006見積依頼書【27017】'!Z82</f>
        <v/>
      </c>
      <c r="CO2" s="155" t="str">
        <f>+'C006見積依頼書【27017】'!Z88</f>
        <v/>
      </c>
      <c r="CP2" s="155" t="str">
        <f>+'C006見積依頼書【27017】'!Z94</f>
        <v/>
      </c>
      <c r="CQ2" s="155" t="str">
        <f>+'C006見積依頼書【27017】'!Y117</f>
        <v/>
      </c>
      <c r="CR2" s="155" t="str">
        <f>+'C006見積依頼書【27017】'!Y122</f>
        <v/>
      </c>
      <c r="CS2" s="155" t="str">
        <f>+'C006見積依頼書【27017】'!Y126</f>
        <v/>
      </c>
      <c r="CT2" s="155" t="str">
        <f>+'C006見積依頼書【27017】'!Y130</f>
        <v/>
      </c>
      <c r="CU2" s="155" t="str">
        <f>+'C006見積依頼書【27017】'!X4</f>
        <v>JIP-ISMS517-1.0</v>
      </c>
      <c r="CV2" s="155" t="str">
        <f>+'C006見積依頼書【27017】'!Y128</f>
        <v/>
      </c>
      <c r="CW2" s="155" t="str">
        <f>+'C006見積依頼書【27017】'!Y10</f>
        <v/>
      </c>
      <c r="CX2" s="155" t="str">
        <f>+'C006見積依頼書【27017】'!X114</f>
        <v/>
      </c>
      <c r="CY2" s="155" t="str">
        <f>+'C006見積依頼書【27017】'!Y120</f>
        <v/>
      </c>
      <c r="CZ2" s="155" t="str">
        <f>+'C006見積依頼書【27017】'!Y61</f>
        <v/>
      </c>
      <c r="DA2" s="155" t="str">
        <f>+'C006見積依頼書【27017】'!Z61</f>
        <v/>
      </c>
      <c r="DB2" s="155" t="str">
        <f>+'C006見積依頼書【27017】'!Y62</f>
        <v/>
      </c>
      <c r="DC2" s="155" t="str">
        <f>+'C006見積依頼書【27017】'!Y63</f>
        <v/>
      </c>
      <c r="DD2" s="155" t="str">
        <f>+'C006見積依頼書【27017】'!Z63</f>
        <v/>
      </c>
      <c r="DE2" s="155" t="str">
        <f>+'C006見積依頼書【27017】'!Y64</f>
        <v/>
      </c>
      <c r="DF2" s="155" t="str">
        <f>+'C006見積依頼書【27017】'!Y65</f>
        <v/>
      </c>
      <c r="DG2" s="155"/>
      <c r="DH2" s="155" t="str">
        <f>+'C006見積依頼書【27017】'!Y67</f>
        <v/>
      </c>
      <c r="DI2" s="155" t="str">
        <f>+'C006見積依頼書【27017】'!Z67</f>
        <v/>
      </c>
      <c r="DJ2" s="155" t="str">
        <f>+'C006見積依頼書【27017】'!Y68</f>
        <v/>
      </c>
      <c r="DK2" s="155" t="str">
        <f>+'C006見積依頼書【27017】'!Y69</f>
        <v/>
      </c>
      <c r="DL2" s="155" t="str">
        <f>+'C006見積依頼書【27017】'!Z69</f>
        <v/>
      </c>
      <c r="DM2" s="155" t="str">
        <f>+'C006見積依頼書【27017】'!Y70</f>
        <v/>
      </c>
      <c r="DN2" s="155" t="str">
        <f>+'C006見積依頼書【27017】'!Y71</f>
        <v/>
      </c>
      <c r="DO2" s="155"/>
      <c r="DP2" s="155" t="str">
        <f>+'C006見積依頼書【27017】'!Y100</f>
        <v/>
      </c>
      <c r="DQ2" s="155" t="str">
        <f>+'C006見積依頼書【27017】'!Z100</f>
        <v/>
      </c>
      <c r="DR2" s="155" t="str">
        <f>+'C006見積依頼書【27017】'!Y101</f>
        <v/>
      </c>
      <c r="DS2" s="155" t="str">
        <f>+'C006見積依頼書【27017】'!Y102</f>
        <v/>
      </c>
      <c r="DT2" s="155" t="str">
        <f>+'C006見積依頼書【27017】'!Z102</f>
        <v/>
      </c>
      <c r="DU2" s="155" t="str">
        <f>+'C006見積依頼書【27017】'!Y103</f>
        <v/>
      </c>
      <c r="DV2" s="155" t="str">
        <f>+'C006見積依頼書【27017】'!Y104</f>
        <v/>
      </c>
      <c r="DW2" s="155"/>
      <c r="DX2" s="155" t="str">
        <f>+'C006見積依頼書【27017】'!Y106</f>
        <v/>
      </c>
      <c r="DY2" s="155" t="str">
        <f>+'C006見積依頼書【27017】'!Z106</f>
        <v/>
      </c>
      <c r="DZ2" s="155" t="str">
        <f>+'C006見積依頼書【27017】'!Y107</f>
        <v/>
      </c>
      <c r="EA2" s="155" t="str">
        <f>+'C006見積依頼書【27017】'!Y108</f>
        <v/>
      </c>
      <c r="EB2" s="155" t="str">
        <f>+'C006見積依頼書【27017】'!Z108</f>
        <v/>
      </c>
      <c r="EC2" s="155" t="str">
        <f>+'C006見積依頼書【27017】'!Y109</f>
        <v/>
      </c>
      <c r="ED2" s="155" t="str">
        <f>+'C006見積依頼書【27017】'!Y110</f>
        <v/>
      </c>
      <c r="EE2" s="155"/>
    </row>
    <row r="3" spans="1:135">
      <c r="BH3" s="1"/>
    </row>
    <row r="14" spans="1:135">
      <c r="DB14" s="11"/>
    </row>
  </sheetData>
  <phoneticPr fontId="18"/>
  <pageMargins left="0.7" right="0.7" top="0.75" bottom="0.75" header="0.3" footer="0.3"/>
  <pageSetup paperSize="9" orientation="portrait" horizontalDpi="4294967293" verticalDpi="0" r:id="rId1"/>
  <ignoredErrors>
    <ignoredError sqref="X2 AB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BD99E-F783-485E-BD93-4809E1075DC1}">
  <dimension ref="A1:HP2"/>
  <sheetViews>
    <sheetView showGridLines="0" workbookViewId="0">
      <selection activeCell="A2" sqref="A2"/>
    </sheetView>
  </sheetViews>
  <sheetFormatPr defaultColWidth="8.83203125" defaultRowHeight="13.5"/>
  <cols>
    <col min="1" max="1" width="9.9140625" style="1" bestFit="1" customWidth="1"/>
    <col min="2" max="3" width="6.5" style="1" bestFit="1" customWidth="1"/>
    <col min="4" max="5" width="8.1640625" style="2" bestFit="1" customWidth="1"/>
    <col min="6" max="6" width="7.9140625" style="1" bestFit="1" customWidth="1"/>
    <col min="7" max="8" width="6.5" style="1" bestFit="1" customWidth="1"/>
    <col min="9" max="9" width="8.1640625" style="1" bestFit="1" customWidth="1"/>
    <col min="10" max="10" width="17.5" style="1" bestFit="1" customWidth="1"/>
    <col min="11" max="12" width="11.08203125" style="1" bestFit="1" customWidth="1"/>
    <col min="13" max="13" width="9.33203125" style="1" bestFit="1" customWidth="1"/>
    <col min="14" max="14" width="11.08203125" style="1" bestFit="1" customWidth="1"/>
    <col min="15" max="16" width="14.83203125" style="1" bestFit="1" customWidth="1"/>
    <col min="17" max="17" width="7.58203125" style="1" bestFit="1" customWidth="1"/>
    <col min="18" max="18" width="9.33203125" style="1" bestFit="1" customWidth="1"/>
    <col min="19" max="20" width="12.9140625" style="1" bestFit="1" customWidth="1"/>
    <col min="21" max="21" width="11.08203125" style="1" bestFit="1" customWidth="1"/>
    <col min="22" max="22" width="12.9140625" style="1" bestFit="1" customWidth="1"/>
    <col min="23" max="24" width="16.58203125" style="1" bestFit="1" customWidth="1"/>
    <col min="25" max="25" width="14.83203125" style="1" bestFit="1" customWidth="1"/>
    <col min="26" max="26" width="16.58203125" style="1" bestFit="1" customWidth="1"/>
    <col min="27" max="28" width="11.08203125" style="1" bestFit="1" customWidth="1"/>
    <col min="29" max="29" width="9.33203125" style="1" bestFit="1" customWidth="1"/>
    <col min="30" max="30" width="11.08203125" style="1" bestFit="1" customWidth="1"/>
    <col min="31" max="31" width="14.08203125" style="1" bestFit="1" customWidth="1"/>
    <col min="32" max="32" width="10.83203125" style="1" bestFit="1" customWidth="1"/>
    <col min="33" max="33" width="9" style="1" bestFit="1" customWidth="1"/>
    <col min="34" max="34" width="10.83203125" style="1" bestFit="1" customWidth="1"/>
    <col min="35" max="36" width="10.9140625" style="1" bestFit="1" customWidth="1"/>
    <col min="37" max="37" width="9.08203125" style="1" bestFit="1" customWidth="1"/>
    <col min="38" max="39" width="10.9140625" style="1" bestFit="1" customWidth="1"/>
    <col min="40" max="40" width="22" style="1" bestFit="1" customWidth="1"/>
    <col min="41" max="41" width="9.08203125" style="1" bestFit="1" customWidth="1"/>
    <col min="42" max="42" width="10.9140625" style="1" bestFit="1" customWidth="1"/>
    <col min="43" max="44" width="12.9140625" style="1" bestFit="1" customWidth="1"/>
    <col min="45" max="45" width="9.33203125" style="1" bestFit="1" customWidth="1"/>
    <col min="46" max="46" width="12.9140625" style="1" bestFit="1" customWidth="1"/>
    <col min="47" max="47" width="20.58203125" style="1" bestFit="1" customWidth="1"/>
    <col min="48" max="48" width="18.6640625" style="1" bestFit="1" customWidth="1"/>
    <col min="49" max="50" width="19.9140625" style="1" bestFit="1" customWidth="1"/>
    <col min="51" max="52" width="18.08203125" style="1" bestFit="1" customWidth="1"/>
    <col min="53" max="54" width="17.1640625" style="1" bestFit="1" customWidth="1"/>
    <col min="55" max="56" width="19" style="1" bestFit="1" customWidth="1"/>
    <col min="57" max="57" width="18.6640625" style="1" bestFit="1" customWidth="1"/>
    <col min="58" max="58" width="16.9140625" style="1" bestFit="1" customWidth="1"/>
    <col min="59" max="60" width="27.33203125" style="1" bestFit="1" customWidth="1"/>
    <col min="61" max="62" width="18.08203125" style="1" bestFit="1" customWidth="1"/>
    <col min="63" max="64" width="17.1640625" style="1" bestFit="1" customWidth="1"/>
    <col min="65" max="66" width="19" style="1" bestFit="1" customWidth="1"/>
    <col min="67" max="67" width="18.6640625" style="1" bestFit="1" customWidth="1"/>
    <col min="68" max="68" width="16.9140625" style="1" bestFit="1" customWidth="1"/>
    <col min="69" max="70" width="27.33203125" style="1" bestFit="1" customWidth="1"/>
    <col min="71" max="72" width="18.08203125" style="1" bestFit="1" customWidth="1"/>
    <col min="73" max="74" width="17.1640625" style="1" bestFit="1" customWidth="1"/>
    <col min="75" max="76" width="19" style="1" bestFit="1" customWidth="1"/>
    <col min="77" max="77" width="18.6640625" style="1" bestFit="1" customWidth="1"/>
    <col min="78" max="78" width="16.9140625" style="1" bestFit="1" customWidth="1"/>
    <col min="79" max="80" width="27.33203125" style="1" bestFit="1" customWidth="1"/>
    <col min="81" max="82" width="18.08203125" style="1" bestFit="1" customWidth="1"/>
    <col min="83" max="84" width="17.1640625" style="1" bestFit="1" customWidth="1"/>
    <col min="85" max="86" width="19" style="1" bestFit="1" customWidth="1"/>
    <col min="87" max="87" width="18.6640625" style="1" bestFit="1" customWidth="1"/>
    <col min="88" max="88" width="16.9140625" style="1" bestFit="1" customWidth="1"/>
    <col min="89" max="90" width="27.33203125" style="1" bestFit="1" customWidth="1"/>
    <col min="91" max="92" width="18.08203125" style="1" bestFit="1" customWidth="1"/>
    <col min="93" max="94" width="17.1640625" style="1" bestFit="1" customWidth="1"/>
    <col min="95" max="96" width="19" style="1" bestFit="1" customWidth="1"/>
    <col min="97" max="97" width="18.6640625" style="1" bestFit="1" customWidth="1"/>
    <col min="98" max="98" width="16.9140625" style="1" bestFit="1" customWidth="1"/>
    <col min="99" max="100" width="27.33203125" style="1" bestFit="1" customWidth="1"/>
    <col min="101" max="102" width="18.08203125" style="1" bestFit="1" customWidth="1"/>
    <col min="103" max="104" width="17.1640625" style="1" bestFit="1" customWidth="1"/>
    <col min="105" max="106" width="19" style="1" bestFit="1" customWidth="1"/>
    <col min="107" max="107" width="18.6640625" style="1" bestFit="1" customWidth="1"/>
    <col min="108" max="108" width="16.9140625" style="1" bestFit="1" customWidth="1"/>
    <col min="109" max="110" width="27.33203125" style="1" bestFit="1" customWidth="1"/>
    <col min="111" max="112" width="18.08203125" style="1" bestFit="1" customWidth="1"/>
    <col min="113" max="114" width="17.1640625" style="1" bestFit="1" customWidth="1"/>
    <col min="115" max="116" width="19" style="1" bestFit="1" customWidth="1"/>
    <col min="117" max="117" width="18.6640625" style="1" bestFit="1" customWidth="1"/>
    <col min="118" max="118" width="16.9140625" style="1" bestFit="1" customWidth="1"/>
    <col min="119" max="120" width="27.33203125" style="1" bestFit="1" customWidth="1"/>
    <col min="121" max="122" width="18.08203125" style="1" bestFit="1" customWidth="1"/>
    <col min="123" max="124" width="17.1640625" style="1" bestFit="1" customWidth="1"/>
    <col min="125" max="126" width="19" style="1" bestFit="1" customWidth="1"/>
    <col min="127" max="127" width="18.6640625" style="1" bestFit="1" customWidth="1"/>
    <col min="128" max="128" width="16.9140625" style="1" bestFit="1" customWidth="1"/>
    <col min="129" max="130" width="27.33203125" style="1" bestFit="1" customWidth="1"/>
    <col min="131" max="132" width="18.08203125" style="1" bestFit="1" customWidth="1"/>
    <col min="133" max="134" width="17.1640625" style="1" bestFit="1" customWidth="1"/>
    <col min="135" max="136" width="19" style="1" bestFit="1" customWidth="1"/>
    <col min="137" max="137" width="18.6640625" style="1" bestFit="1" customWidth="1"/>
    <col min="138" max="138" width="16.9140625" style="1" bestFit="1" customWidth="1"/>
    <col min="139" max="140" width="27.33203125" style="1" bestFit="1" customWidth="1"/>
    <col min="141" max="142" width="18.08203125" style="1" bestFit="1" customWidth="1"/>
    <col min="143" max="144" width="17.1640625" style="1" bestFit="1" customWidth="1"/>
    <col min="145" max="146" width="19" style="1" bestFit="1" customWidth="1"/>
    <col min="147" max="147" width="14.58203125" style="1" bestFit="1" customWidth="1"/>
    <col min="148" max="148" width="20.08203125" style="1" bestFit="1" customWidth="1"/>
    <col min="149" max="150" width="21.33203125" style="1" bestFit="1" customWidth="1"/>
    <col min="151" max="151" width="7.5" style="1" bestFit="1" customWidth="1"/>
    <col min="152" max="152" width="32.1640625" style="1" bestFit="1" customWidth="1"/>
    <col min="153" max="153" width="8.1640625" style="1" bestFit="1" customWidth="1"/>
    <col min="154" max="154" width="43.5" style="1" bestFit="1" customWidth="1"/>
    <col min="155" max="155" width="8.1640625" style="1" bestFit="1" customWidth="1"/>
    <col min="156" max="156" width="37.83203125" style="1" bestFit="1" customWidth="1"/>
    <col min="157" max="157" width="8.1640625" style="1" bestFit="1" customWidth="1"/>
    <col min="158" max="158" width="25.9140625" style="1" bestFit="1" customWidth="1"/>
    <col min="159" max="159" width="28.33203125" style="1" bestFit="1" customWidth="1"/>
    <col min="160" max="161" width="8.1640625" style="1" bestFit="1" customWidth="1"/>
    <col min="162" max="163" width="4.83203125" style="1" bestFit="1" customWidth="1"/>
    <col min="164" max="164" width="28.5" style="1" bestFit="1" customWidth="1"/>
    <col min="165" max="165" width="18.6640625" style="1" bestFit="1" customWidth="1"/>
    <col min="166" max="166" width="16.9140625" style="1" bestFit="1" customWidth="1"/>
    <col min="167" max="167" width="19.6640625" style="1" bestFit="1" customWidth="1"/>
    <col min="168" max="168" width="17.83203125" style="1" bestFit="1" customWidth="1"/>
    <col min="169" max="169" width="18.6640625" style="1" bestFit="1" customWidth="1"/>
    <col min="170" max="170" width="16.9140625" style="1" bestFit="1" customWidth="1"/>
    <col min="171" max="171" width="19.6640625" style="1" bestFit="1" customWidth="1"/>
    <col min="172" max="172" width="17.83203125" style="1" bestFit="1" customWidth="1"/>
    <col min="173" max="173" width="18.6640625" style="1" bestFit="1" customWidth="1"/>
    <col min="174" max="174" width="16.9140625" style="1" bestFit="1" customWidth="1"/>
    <col min="175" max="175" width="19.6640625" style="1" bestFit="1" customWidth="1"/>
    <col min="176" max="176" width="17.83203125" style="1" bestFit="1" customWidth="1"/>
    <col min="177" max="177" width="18.6640625" style="1" bestFit="1" customWidth="1"/>
    <col min="178" max="178" width="16.9140625" style="1" bestFit="1" customWidth="1"/>
    <col min="179" max="179" width="19.6640625" style="1" bestFit="1" customWidth="1"/>
    <col min="180" max="180" width="17.83203125" style="1" bestFit="1" customWidth="1"/>
    <col min="181" max="181" width="18.6640625" style="1" bestFit="1" customWidth="1"/>
    <col min="182" max="182" width="16.9140625" style="1" bestFit="1" customWidth="1"/>
    <col min="183" max="183" width="19.6640625" style="1" bestFit="1" customWidth="1"/>
    <col min="184" max="184" width="18.6640625" style="1" bestFit="1" customWidth="1"/>
    <col min="185" max="185" width="16.9140625" style="1" bestFit="1" customWidth="1"/>
    <col min="186" max="186" width="19.6640625" style="1" bestFit="1" customWidth="1"/>
    <col min="187" max="187" width="17.83203125" style="1" bestFit="1" customWidth="1"/>
    <col min="188" max="188" width="18.6640625" style="1" bestFit="1" customWidth="1"/>
    <col min="189" max="189" width="16.9140625" style="1" bestFit="1" customWidth="1"/>
    <col min="190" max="190" width="19.6640625" style="1" bestFit="1" customWidth="1"/>
    <col min="191" max="191" width="17.83203125" style="1" bestFit="1" customWidth="1"/>
    <col min="192" max="192" width="18.6640625" style="1" bestFit="1" customWidth="1"/>
    <col min="193" max="193" width="16.9140625" style="1" bestFit="1" customWidth="1"/>
    <col min="194" max="194" width="19.6640625" style="1" bestFit="1" customWidth="1"/>
    <col min="195" max="195" width="17.83203125" style="1" bestFit="1" customWidth="1"/>
    <col min="196" max="196" width="18.6640625" style="1" bestFit="1" customWidth="1"/>
    <col min="197" max="197" width="16.9140625" style="1" bestFit="1" customWidth="1"/>
    <col min="198" max="198" width="19.6640625" style="1" bestFit="1" customWidth="1"/>
    <col min="199" max="199" width="17.83203125" style="1" bestFit="1" customWidth="1"/>
    <col min="200" max="200" width="18.6640625" style="1" bestFit="1" customWidth="1"/>
    <col min="201" max="201" width="16.9140625" style="1" bestFit="1" customWidth="1"/>
    <col min="202" max="202" width="19.6640625" style="1" bestFit="1" customWidth="1"/>
    <col min="203" max="204" width="17.83203125" style="1" bestFit="1" customWidth="1"/>
    <col min="205" max="205" width="22" style="1" bestFit="1" customWidth="1"/>
    <col min="206" max="206" width="21.33203125" style="1" bestFit="1" customWidth="1"/>
    <col min="207" max="207" width="23.1640625" style="1" bestFit="1" customWidth="1"/>
    <col min="208" max="208" width="22" style="1" bestFit="1" customWidth="1"/>
    <col min="209" max="209" width="20.08203125" style="1" bestFit="1" customWidth="1"/>
    <col min="210" max="210" width="20.83203125" style="1" bestFit="1" customWidth="1"/>
    <col min="211" max="211" width="21.33203125" style="1" bestFit="1" customWidth="1"/>
    <col min="212" max="212" width="20.83203125" style="1" bestFit="1" customWidth="1"/>
    <col min="213" max="213" width="18.9140625" style="1" bestFit="1" customWidth="1"/>
    <col min="214" max="214" width="23.1640625" style="1" bestFit="1" customWidth="1"/>
    <col min="215" max="215" width="22.58203125" style="1" bestFit="1" customWidth="1"/>
    <col min="216" max="216" width="20.83203125" style="1" bestFit="1" customWidth="1"/>
    <col min="217" max="218" width="21.33203125" style="1" bestFit="1" customWidth="1"/>
    <col min="219" max="219" width="20.83203125" style="1" bestFit="1" customWidth="1"/>
    <col min="220" max="220" width="18.9140625" style="1" bestFit="1" customWidth="1"/>
    <col min="221" max="222" width="23.1640625" style="1" bestFit="1" customWidth="1"/>
    <col min="223" max="223" width="22.58203125" style="1" bestFit="1" customWidth="1"/>
    <col min="224" max="224" width="20.83203125" style="1" bestFit="1" customWidth="1"/>
    <col min="225" max="16384" width="8.83203125" style="1"/>
  </cols>
  <sheetData>
    <row r="1" spans="1:224" ht="13.5" customHeight="1">
      <c r="A1" s="152" t="s">
        <v>34</v>
      </c>
      <c r="B1" s="152" t="s">
        <v>35</v>
      </c>
      <c r="C1" s="152" t="s">
        <v>36</v>
      </c>
      <c r="D1" s="151" t="s">
        <v>37</v>
      </c>
      <c r="E1" s="151" t="s">
        <v>38</v>
      </c>
      <c r="F1" s="152" t="s">
        <v>307</v>
      </c>
      <c r="G1" s="152" t="s">
        <v>308</v>
      </c>
      <c r="H1" s="152" t="s">
        <v>0</v>
      </c>
      <c r="I1" s="152" t="s">
        <v>1</v>
      </c>
      <c r="J1" s="152" t="s">
        <v>6</v>
      </c>
      <c r="K1" s="152" t="s">
        <v>309</v>
      </c>
      <c r="L1" s="152" t="s">
        <v>310</v>
      </c>
      <c r="M1" s="152" t="s">
        <v>311</v>
      </c>
      <c r="N1" s="152" t="s">
        <v>312</v>
      </c>
      <c r="O1" s="152" t="s">
        <v>313</v>
      </c>
      <c r="P1" s="152" t="s">
        <v>314</v>
      </c>
      <c r="Q1" s="152" t="s">
        <v>315</v>
      </c>
      <c r="R1" s="152" t="s">
        <v>316</v>
      </c>
      <c r="S1" s="152" t="s">
        <v>317</v>
      </c>
      <c r="T1" s="152" t="s">
        <v>318</v>
      </c>
      <c r="U1" s="152" t="s">
        <v>319</v>
      </c>
      <c r="V1" s="152" t="s">
        <v>320</v>
      </c>
      <c r="W1" s="152" t="s">
        <v>321</v>
      </c>
      <c r="X1" s="152" t="s">
        <v>322</v>
      </c>
      <c r="Y1" s="152" t="s">
        <v>323</v>
      </c>
      <c r="Z1" s="152" t="s">
        <v>324</v>
      </c>
      <c r="AA1" s="152" t="s">
        <v>325</v>
      </c>
      <c r="AB1" s="152" t="s">
        <v>326</v>
      </c>
      <c r="AC1" s="152" t="s">
        <v>327</v>
      </c>
      <c r="AD1" s="152" t="s">
        <v>328</v>
      </c>
      <c r="AE1" s="152" t="s">
        <v>329</v>
      </c>
      <c r="AF1" s="152" t="s">
        <v>330</v>
      </c>
      <c r="AG1" s="152" t="s">
        <v>331</v>
      </c>
      <c r="AH1" s="152" t="s">
        <v>332</v>
      </c>
      <c r="AI1" s="152" t="s">
        <v>333</v>
      </c>
      <c r="AJ1" s="152" t="s">
        <v>334</v>
      </c>
      <c r="AK1" s="152" t="s">
        <v>335</v>
      </c>
      <c r="AL1" s="152" t="s">
        <v>336</v>
      </c>
      <c r="AM1" s="152" t="s">
        <v>337</v>
      </c>
      <c r="AN1" s="152" t="s">
        <v>338</v>
      </c>
      <c r="AO1" s="152" t="s">
        <v>339</v>
      </c>
      <c r="AP1" s="152" t="s">
        <v>340</v>
      </c>
      <c r="AQ1" s="152" t="s">
        <v>317</v>
      </c>
      <c r="AR1" s="152" t="s">
        <v>318</v>
      </c>
      <c r="AS1" s="152" t="s">
        <v>341</v>
      </c>
      <c r="AT1" s="152" t="s">
        <v>320</v>
      </c>
      <c r="AU1" s="152" t="s">
        <v>342</v>
      </c>
      <c r="AV1" s="152" t="s">
        <v>343</v>
      </c>
      <c r="AW1" s="152" t="s">
        <v>344</v>
      </c>
      <c r="AX1" s="152" t="s">
        <v>345</v>
      </c>
      <c r="AY1" s="152" t="s">
        <v>346</v>
      </c>
      <c r="AZ1" s="152" t="s">
        <v>347</v>
      </c>
      <c r="BA1" s="152" t="s">
        <v>348</v>
      </c>
      <c r="BB1" s="152" t="s">
        <v>349</v>
      </c>
      <c r="BC1" s="152" t="s">
        <v>350</v>
      </c>
      <c r="BD1" s="152" t="s">
        <v>351</v>
      </c>
      <c r="BE1" s="152" t="s">
        <v>352</v>
      </c>
      <c r="BF1" s="152" t="s">
        <v>353</v>
      </c>
      <c r="BG1" s="152" t="s">
        <v>354</v>
      </c>
      <c r="BH1" s="152" t="s">
        <v>355</v>
      </c>
      <c r="BI1" s="152" t="s">
        <v>356</v>
      </c>
      <c r="BJ1" s="152" t="s">
        <v>357</v>
      </c>
      <c r="BK1" s="152" t="s">
        <v>358</v>
      </c>
      <c r="BL1" s="152" t="s">
        <v>359</v>
      </c>
      <c r="BM1" s="152" t="s">
        <v>360</v>
      </c>
      <c r="BN1" s="152" t="s">
        <v>361</v>
      </c>
      <c r="BO1" s="152" t="s">
        <v>362</v>
      </c>
      <c r="BP1" s="152" t="s">
        <v>363</v>
      </c>
      <c r="BQ1" s="152" t="s">
        <v>364</v>
      </c>
      <c r="BR1" s="152" t="s">
        <v>365</v>
      </c>
      <c r="BS1" s="152" t="s">
        <v>366</v>
      </c>
      <c r="BT1" s="152" t="s">
        <v>367</v>
      </c>
      <c r="BU1" s="152" t="s">
        <v>368</v>
      </c>
      <c r="BV1" s="152" t="s">
        <v>369</v>
      </c>
      <c r="BW1" s="152" t="s">
        <v>370</v>
      </c>
      <c r="BX1" s="152" t="s">
        <v>371</v>
      </c>
      <c r="BY1" s="152" t="s">
        <v>372</v>
      </c>
      <c r="BZ1" s="152" t="s">
        <v>373</v>
      </c>
      <c r="CA1" s="152" t="s">
        <v>374</v>
      </c>
      <c r="CB1" s="152" t="s">
        <v>375</v>
      </c>
      <c r="CC1" s="152" t="s">
        <v>376</v>
      </c>
      <c r="CD1" s="152" t="s">
        <v>377</v>
      </c>
      <c r="CE1" s="152" t="s">
        <v>378</v>
      </c>
      <c r="CF1" s="152" t="s">
        <v>379</v>
      </c>
      <c r="CG1" s="152" t="s">
        <v>380</v>
      </c>
      <c r="CH1" s="152" t="s">
        <v>381</v>
      </c>
      <c r="CI1" s="152" t="s">
        <v>382</v>
      </c>
      <c r="CJ1" s="152" t="s">
        <v>383</v>
      </c>
      <c r="CK1" s="152" t="s">
        <v>384</v>
      </c>
      <c r="CL1" s="152" t="s">
        <v>385</v>
      </c>
      <c r="CM1" s="152" t="s">
        <v>386</v>
      </c>
      <c r="CN1" s="152" t="s">
        <v>387</v>
      </c>
      <c r="CO1" s="152" t="s">
        <v>388</v>
      </c>
      <c r="CP1" s="152" t="s">
        <v>389</v>
      </c>
      <c r="CQ1" s="152" t="s">
        <v>390</v>
      </c>
      <c r="CR1" s="152" t="s">
        <v>391</v>
      </c>
      <c r="CS1" s="152" t="s">
        <v>392</v>
      </c>
      <c r="CT1" s="152" t="s">
        <v>393</v>
      </c>
      <c r="CU1" s="152" t="s">
        <v>394</v>
      </c>
      <c r="CV1" s="152" t="s">
        <v>395</v>
      </c>
      <c r="CW1" s="152" t="s">
        <v>396</v>
      </c>
      <c r="CX1" s="152" t="s">
        <v>397</v>
      </c>
      <c r="CY1" s="152" t="s">
        <v>398</v>
      </c>
      <c r="CZ1" s="152" t="s">
        <v>399</v>
      </c>
      <c r="DA1" s="152" t="s">
        <v>400</v>
      </c>
      <c r="DB1" s="152" t="s">
        <v>401</v>
      </c>
      <c r="DC1" s="152" t="s">
        <v>402</v>
      </c>
      <c r="DD1" s="152" t="s">
        <v>403</v>
      </c>
      <c r="DE1" s="152" t="s">
        <v>404</v>
      </c>
      <c r="DF1" s="152" t="s">
        <v>405</v>
      </c>
      <c r="DG1" s="152" t="s">
        <v>406</v>
      </c>
      <c r="DH1" s="152" t="s">
        <v>407</v>
      </c>
      <c r="DI1" s="152" t="s">
        <v>408</v>
      </c>
      <c r="DJ1" s="152" t="s">
        <v>409</v>
      </c>
      <c r="DK1" s="152" t="s">
        <v>410</v>
      </c>
      <c r="DL1" s="152" t="s">
        <v>411</v>
      </c>
      <c r="DM1" s="152" t="s">
        <v>412</v>
      </c>
      <c r="DN1" s="152" t="s">
        <v>413</v>
      </c>
      <c r="DO1" s="152" t="s">
        <v>414</v>
      </c>
      <c r="DP1" s="152" t="s">
        <v>415</v>
      </c>
      <c r="DQ1" s="152" t="s">
        <v>416</v>
      </c>
      <c r="DR1" s="152" t="s">
        <v>417</v>
      </c>
      <c r="DS1" s="152" t="s">
        <v>418</v>
      </c>
      <c r="DT1" s="152" t="s">
        <v>419</v>
      </c>
      <c r="DU1" s="152" t="s">
        <v>420</v>
      </c>
      <c r="DV1" s="152" t="s">
        <v>421</v>
      </c>
      <c r="DW1" s="152" t="s">
        <v>422</v>
      </c>
      <c r="DX1" s="152" t="s">
        <v>423</v>
      </c>
      <c r="DY1" s="152" t="s">
        <v>424</v>
      </c>
      <c r="DZ1" s="152" t="s">
        <v>425</v>
      </c>
      <c r="EA1" s="152" t="s">
        <v>426</v>
      </c>
      <c r="EB1" s="152" t="s">
        <v>427</v>
      </c>
      <c r="EC1" s="152" t="s">
        <v>428</v>
      </c>
      <c r="ED1" s="152" t="s">
        <v>429</v>
      </c>
      <c r="EE1" s="152" t="s">
        <v>430</v>
      </c>
      <c r="EF1" s="152" t="s">
        <v>431</v>
      </c>
      <c r="EG1" s="152" t="s">
        <v>432</v>
      </c>
      <c r="EH1" s="152" t="s">
        <v>433</v>
      </c>
      <c r="EI1" s="152" t="s">
        <v>434</v>
      </c>
      <c r="EJ1" s="152" t="s">
        <v>435</v>
      </c>
      <c r="EK1" s="152" t="s">
        <v>436</v>
      </c>
      <c r="EL1" s="152" t="s">
        <v>437</v>
      </c>
      <c r="EM1" s="152" t="s">
        <v>438</v>
      </c>
      <c r="EN1" s="152" t="s">
        <v>439</v>
      </c>
      <c r="EO1" s="152" t="s">
        <v>440</v>
      </c>
      <c r="EP1" s="152" t="s">
        <v>441</v>
      </c>
      <c r="EQ1" s="152" t="s">
        <v>442</v>
      </c>
      <c r="ER1" s="152" t="s">
        <v>443</v>
      </c>
      <c r="ES1" s="152" t="s">
        <v>444</v>
      </c>
      <c r="ET1" s="152" t="s">
        <v>445</v>
      </c>
      <c r="EU1" s="152" t="s">
        <v>446</v>
      </c>
      <c r="EV1" s="152" t="s">
        <v>447</v>
      </c>
      <c r="EW1" s="152" t="s">
        <v>448</v>
      </c>
      <c r="EX1" s="152" t="s">
        <v>449</v>
      </c>
      <c r="EY1" s="152" t="s">
        <v>450</v>
      </c>
      <c r="EZ1" s="152" t="s">
        <v>451</v>
      </c>
      <c r="FA1" s="152" t="s">
        <v>452</v>
      </c>
      <c r="FB1" s="152" t="s">
        <v>453</v>
      </c>
      <c r="FC1" s="152" t="s">
        <v>454</v>
      </c>
      <c r="FD1" s="152" t="s">
        <v>455</v>
      </c>
      <c r="FE1" s="152" t="s">
        <v>456</v>
      </c>
      <c r="FF1" s="152" t="s">
        <v>457</v>
      </c>
      <c r="FG1" s="152" t="s">
        <v>458</v>
      </c>
      <c r="FH1" s="152" t="s">
        <v>42</v>
      </c>
      <c r="FI1" s="152" t="s">
        <v>459</v>
      </c>
      <c r="FJ1" s="152" t="s">
        <v>460</v>
      </c>
      <c r="FK1" s="152" t="s">
        <v>461</v>
      </c>
      <c r="FL1" s="152" t="s">
        <v>462</v>
      </c>
      <c r="FM1" s="152" t="s">
        <v>463</v>
      </c>
      <c r="FN1" s="152" t="s">
        <v>464</v>
      </c>
      <c r="FO1" s="152" t="s">
        <v>465</v>
      </c>
      <c r="FP1" s="152" t="s">
        <v>530</v>
      </c>
      <c r="FQ1" s="152" t="s">
        <v>466</v>
      </c>
      <c r="FR1" s="152" t="s">
        <v>467</v>
      </c>
      <c r="FS1" s="152" t="s">
        <v>468</v>
      </c>
      <c r="FT1" s="152" t="s">
        <v>469</v>
      </c>
      <c r="FU1" s="152" t="s">
        <v>470</v>
      </c>
      <c r="FV1" s="152" t="s">
        <v>471</v>
      </c>
      <c r="FW1" s="152" t="s">
        <v>472</v>
      </c>
      <c r="FX1" s="152" t="s">
        <v>473</v>
      </c>
      <c r="FY1" s="152" t="s">
        <v>474</v>
      </c>
      <c r="FZ1" s="152" t="s">
        <v>475</v>
      </c>
      <c r="GA1" s="152" t="s">
        <v>476</v>
      </c>
      <c r="GB1" s="152" t="s">
        <v>477</v>
      </c>
      <c r="GC1" s="152" t="s">
        <v>478</v>
      </c>
      <c r="GD1" s="152" t="s">
        <v>479</v>
      </c>
      <c r="GE1" s="152" t="s">
        <v>480</v>
      </c>
      <c r="GF1" s="152" t="s">
        <v>481</v>
      </c>
      <c r="GG1" s="152" t="s">
        <v>482</v>
      </c>
      <c r="GH1" s="152" t="s">
        <v>483</v>
      </c>
      <c r="GI1" s="152" t="s">
        <v>484</v>
      </c>
      <c r="GJ1" s="152" t="s">
        <v>485</v>
      </c>
      <c r="GK1" s="152" t="s">
        <v>486</v>
      </c>
      <c r="GL1" s="152" t="s">
        <v>487</v>
      </c>
      <c r="GM1" s="152" t="s">
        <v>488</v>
      </c>
      <c r="GN1" s="152" t="s">
        <v>489</v>
      </c>
      <c r="GO1" s="152" t="s">
        <v>490</v>
      </c>
      <c r="GP1" s="152" t="s">
        <v>491</v>
      </c>
      <c r="GQ1" s="152" t="s">
        <v>492</v>
      </c>
      <c r="GR1" s="152" t="s">
        <v>493</v>
      </c>
      <c r="GS1" s="152" t="s">
        <v>494</v>
      </c>
      <c r="GT1" s="152" t="s">
        <v>495</v>
      </c>
      <c r="GU1" s="152" t="s">
        <v>496</v>
      </c>
      <c r="GV1" s="152" t="s">
        <v>497</v>
      </c>
      <c r="GW1" s="152" t="s">
        <v>498</v>
      </c>
      <c r="GX1" s="152" t="s">
        <v>499</v>
      </c>
      <c r="GY1" s="152" t="s">
        <v>500</v>
      </c>
      <c r="GZ1" s="152" t="s">
        <v>501</v>
      </c>
      <c r="HA1" s="152" t="s">
        <v>502</v>
      </c>
      <c r="HB1" s="152" t="s">
        <v>503</v>
      </c>
      <c r="HC1" s="152" t="s">
        <v>504</v>
      </c>
      <c r="HD1" s="152" t="s">
        <v>505</v>
      </c>
      <c r="HE1" s="152" t="s">
        <v>506</v>
      </c>
      <c r="HF1" s="152" t="s">
        <v>507</v>
      </c>
      <c r="HG1" s="152" t="s">
        <v>508</v>
      </c>
      <c r="HH1" s="152" t="s">
        <v>509</v>
      </c>
      <c r="HI1" s="152" t="s">
        <v>510</v>
      </c>
      <c r="HJ1" s="152" t="s">
        <v>511</v>
      </c>
      <c r="HK1" s="152" t="s">
        <v>512</v>
      </c>
      <c r="HL1" s="152" t="s">
        <v>513</v>
      </c>
      <c r="HM1" s="152" t="s">
        <v>514</v>
      </c>
      <c r="HN1" s="152" t="s">
        <v>515</v>
      </c>
      <c r="HO1" s="152" t="s">
        <v>516</v>
      </c>
      <c r="HP1" s="152" t="s">
        <v>517</v>
      </c>
    </row>
    <row r="2" spans="1:224" ht="13.5" customHeight="1">
      <c r="A2" s="155"/>
      <c r="B2" s="155"/>
      <c r="C2" s="155"/>
      <c r="D2" s="154"/>
      <c r="E2" s="154"/>
      <c r="F2" s="155"/>
      <c r="G2" s="155"/>
      <c r="H2" s="154" t="str">
        <f>+'C009変更内容等届出書【27017】'!AC6</f>
        <v/>
      </c>
      <c r="I2" s="155"/>
      <c r="J2" s="155">
        <f>+'C009変更内容等届出書【27017】'!AC3</f>
        <v>0</v>
      </c>
      <c r="K2" s="155"/>
      <c r="L2" s="155" t="str">
        <f>+'C009変更内容等届出書【27017】'!AC13</f>
        <v/>
      </c>
      <c r="M2" s="155" t="str">
        <f>+'C009変更内容等届出書【27017】'!AD13</f>
        <v/>
      </c>
      <c r="N2" s="154" t="str">
        <f>+'C009変更内容等届出書【27017】'!AE13</f>
        <v/>
      </c>
      <c r="O2" s="155"/>
      <c r="P2" s="155" t="str">
        <f>+'C009変更内容等届出書【27017】'!AC14</f>
        <v/>
      </c>
      <c r="Q2" s="155" t="str">
        <f>+'C009変更内容等届出書【27017】'!AD14</f>
        <v/>
      </c>
      <c r="R2" s="154" t="str">
        <f>+'C009変更内容等届出書【27017】'!AE14</f>
        <v/>
      </c>
      <c r="S2" s="155"/>
      <c r="T2" s="155" t="str">
        <f>+'C009変更内容等届出書【27017】'!AC15</f>
        <v/>
      </c>
      <c r="U2" s="155" t="str">
        <f>+'C009変更内容等届出書【27017】'!AD15</f>
        <v/>
      </c>
      <c r="V2" s="154" t="str">
        <f>+'C009変更内容等届出書【27017】'!AE15</f>
        <v/>
      </c>
      <c r="W2" s="155"/>
      <c r="X2" s="155" t="str">
        <f>+'C009変更内容等届出書【27017】'!AC16</f>
        <v/>
      </c>
      <c r="Y2" s="155" t="str">
        <f>+'C009変更内容等届出書【27017】'!AD16</f>
        <v/>
      </c>
      <c r="Z2" s="154" t="str">
        <f>+'C009変更内容等届出書【27017】'!AE16</f>
        <v/>
      </c>
      <c r="AA2" s="155"/>
      <c r="AB2" s="155" t="str">
        <f>+'C009変更内容等届出書【27017】'!AC17</f>
        <v/>
      </c>
      <c r="AC2" s="155" t="str">
        <f>+'C009変更内容等届出書【27017】'!AD17</f>
        <v/>
      </c>
      <c r="AD2" s="154" t="str">
        <f>+'C009変更内容等届出書【27017】'!AE17</f>
        <v/>
      </c>
      <c r="AE2" s="155"/>
      <c r="AF2" s="155" t="str">
        <f>+'C009変更内容等届出書【27017】'!AC18</f>
        <v/>
      </c>
      <c r="AG2" s="155" t="str">
        <f>+'C009変更内容等届出書【27017】'!AD18</f>
        <v/>
      </c>
      <c r="AH2" s="154" t="str">
        <f>+'C009変更内容等届出書【27017】'!AE18</f>
        <v/>
      </c>
      <c r="AI2" s="155"/>
      <c r="AJ2" s="155" t="str">
        <f>+'C009変更内容等届出書【27017】'!AC19</f>
        <v/>
      </c>
      <c r="AK2" s="155" t="str">
        <f>+'C009変更内容等届出書【27017】'!AD19</f>
        <v/>
      </c>
      <c r="AL2" s="154" t="str">
        <f>+'C009変更内容等届出書【27017】'!AE19</f>
        <v/>
      </c>
      <c r="AM2" s="155"/>
      <c r="AN2" s="155" t="str">
        <f>+'C009変更内容等届出書【27017】'!AC20</f>
        <v/>
      </c>
      <c r="AO2" s="155" t="str">
        <f>+'C009変更内容等届出書【27017】'!AD20</f>
        <v/>
      </c>
      <c r="AP2" s="154" t="str">
        <f>+'C009変更内容等届出書【27017】'!AE20</f>
        <v/>
      </c>
      <c r="AQ2" s="155"/>
      <c r="AR2" s="155" t="str">
        <f>+'C009変更内容等届出書【27017】'!AC21</f>
        <v/>
      </c>
      <c r="AS2" s="155" t="str">
        <f>+'C009変更内容等届出書【27017】'!AD21</f>
        <v/>
      </c>
      <c r="AT2" s="154" t="str">
        <f>+'C009変更内容等届出書【27017】'!AE21</f>
        <v/>
      </c>
      <c r="AU2" s="155" t="str">
        <f>+'C009変更内容等届出書【27017】'!AH29</f>
        <v/>
      </c>
      <c r="AV2" s="154" t="str">
        <f>+'C009変更内容等届出書【27017】'!AI29</f>
        <v/>
      </c>
      <c r="AW2" s="155" t="str">
        <f>+'C009変更内容等届出書【27017】'!AD29</f>
        <v/>
      </c>
      <c r="AX2" s="155" t="str">
        <f>+'C009変更内容等届出書【27017】'!AE29</f>
        <v/>
      </c>
      <c r="AY2" s="155" t="str">
        <f>+'C009変更内容等届出書【27017】'!AD30</f>
        <v/>
      </c>
      <c r="AZ2" s="155" t="str">
        <f>+'C009変更内容等届出書【27017】'!AE30</f>
        <v/>
      </c>
      <c r="BA2" s="155" t="str">
        <f>+'C009変更内容等届出書【27017】'!AD31</f>
        <v/>
      </c>
      <c r="BB2" s="155" t="str">
        <f>+'C009変更内容等届出書【27017】'!AE31</f>
        <v/>
      </c>
      <c r="BC2" s="155" t="str">
        <f>+'C009変更内容等届出書【27017】'!AF31</f>
        <v/>
      </c>
      <c r="BD2" s="155" t="str">
        <f>+'C009変更内容等届出書【27017】'!AG31</f>
        <v/>
      </c>
      <c r="BE2" s="155" t="str">
        <f>+'C009変更内容等届出書【27017】'!AH32</f>
        <v/>
      </c>
      <c r="BF2" s="154" t="str">
        <f>+'C009変更内容等届出書【27017】'!AI32</f>
        <v/>
      </c>
      <c r="BG2" s="155" t="str">
        <f>+'C009変更内容等届出書【27017】'!AD32</f>
        <v/>
      </c>
      <c r="BH2" s="155" t="str">
        <f>+'C009変更内容等届出書【27017】'!AE32</f>
        <v/>
      </c>
      <c r="BI2" s="155" t="str">
        <f>+'C009変更内容等届出書【27017】'!AD33</f>
        <v/>
      </c>
      <c r="BJ2" s="155" t="str">
        <f>+'C009変更内容等届出書【27017】'!AE33</f>
        <v/>
      </c>
      <c r="BK2" s="155" t="str">
        <f>+'C009変更内容等届出書【27017】'!AD34</f>
        <v/>
      </c>
      <c r="BL2" s="155" t="str">
        <f>+'C009変更内容等届出書【27017】'!AE34</f>
        <v/>
      </c>
      <c r="BM2" s="155" t="str">
        <f>+'C009変更内容等届出書【27017】'!AF34</f>
        <v/>
      </c>
      <c r="BN2" s="155" t="str">
        <f>+'C009変更内容等届出書【27017】'!AG34</f>
        <v/>
      </c>
      <c r="BO2" s="155" t="str">
        <f>+'C009変更内容等届出書【27017】'!AH35</f>
        <v/>
      </c>
      <c r="BP2" s="154" t="str">
        <f>+'C009変更内容等届出書【27017】'!AI35</f>
        <v/>
      </c>
      <c r="BQ2" s="155" t="str">
        <f>+'C009変更内容等届出書【27017】'!AD35</f>
        <v/>
      </c>
      <c r="BR2" s="155" t="str">
        <f>+'C009変更内容等届出書【27017】'!AE35</f>
        <v/>
      </c>
      <c r="BS2" s="155" t="str">
        <f>+'C009変更内容等届出書【27017】'!AD36</f>
        <v/>
      </c>
      <c r="BT2" s="155" t="str">
        <f>+'C009変更内容等届出書【27017】'!AE36</f>
        <v/>
      </c>
      <c r="BU2" s="155" t="str">
        <f>+'C009変更内容等届出書【27017】'!AD37</f>
        <v/>
      </c>
      <c r="BV2" s="155" t="str">
        <f>+'C009変更内容等届出書【27017】'!AE37</f>
        <v/>
      </c>
      <c r="BW2" s="155" t="str">
        <f>+'C009変更内容等届出書【27017】'!AF37</f>
        <v/>
      </c>
      <c r="BX2" s="155" t="str">
        <f>+'C009変更内容等届出書【27017】'!AG37</f>
        <v/>
      </c>
      <c r="BY2" s="155" t="str">
        <f>+'C009変更内容等届出書【27017】'!AH38</f>
        <v/>
      </c>
      <c r="BZ2" s="154" t="str">
        <f>+'C009変更内容等届出書【27017】'!AI38</f>
        <v/>
      </c>
      <c r="CA2" s="155" t="str">
        <f>+'C009変更内容等届出書【27017】'!AD38</f>
        <v/>
      </c>
      <c r="CB2" s="155" t="str">
        <f>+'C009変更内容等届出書【27017】'!AE38</f>
        <v/>
      </c>
      <c r="CC2" s="155" t="str">
        <f>+'C009変更内容等届出書【27017】'!AD39</f>
        <v/>
      </c>
      <c r="CD2" s="155" t="str">
        <f>+'C009変更内容等届出書【27017】'!AE39</f>
        <v/>
      </c>
      <c r="CE2" s="155" t="str">
        <f>+'C009変更内容等届出書【27017】'!AD40</f>
        <v/>
      </c>
      <c r="CF2" s="155" t="str">
        <f>+'C009変更内容等届出書【27017】'!AE40</f>
        <v/>
      </c>
      <c r="CG2" s="155" t="str">
        <f>+'C009変更内容等届出書【27017】'!AF40</f>
        <v/>
      </c>
      <c r="CH2" s="155" t="str">
        <f>+'C009変更内容等届出書【27017】'!AG40</f>
        <v/>
      </c>
      <c r="CI2" s="155" t="str">
        <f>+'C009変更内容等届出書【27017】'!AH41</f>
        <v/>
      </c>
      <c r="CJ2" s="154" t="str">
        <f>+'C009変更内容等届出書【27017】'!AI41</f>
        <v/>
      </c>
      <c r="CK2" s="155" t="str">
        <f>+'C009変更内容等届出書【27017】'!AD41</f>
        <v/>
      </c>
      <c r="CL2" s="155" t="str">
        <f>+'C009変更内容等届出書【27017】'!AE41</f>
        <v/>
      </c>
      <c r="CM2" s="155" t="str">
        <f>+'C009変更内容等届出書【27017】'!AD42</f>
        <v/>
      </c>
      <c r="CN2" s="155" t="str">
        <f>+'C009変更内容等届出書【27017】'!AE42</f>
        <v/>
      </c>
      <c r="CO2" s="155" t="str">
        <f>+'C009変更内容等届出書【27017】'!AD43</f>
        <v/>
      </c>
      <c r="CP2" s="155" t="str">
        <f>+'C009変更内容等届出書【27017】'!AE43</f>
        <v/>
      </c>
      <c r="CQ2" s="155" t="str">
        <f>+'C009変更内容等届出書【27017】'!AF43</f>
        <v/>
      </c>
      <c r="CR2" s="155" t="str">
        <f>+'C009変更内容等届出書【27017】'!AG43</f>
        <v/>
      </c>
      <c r="CS2" s="155" t="str">
        <f>+'C009変更内容等届出書【27017】'!AH49</f>
        <v/>
      </c>
      <c r="CT2" s="154" t="str">
        <f>+'C009変更内容等届出書【27017】'!AI49</f>
        <v/>
      </c>
      <c r="CU2" s="155" t="str">
        <f>+'C009変更内容等届出書【27017】'!AD49</f>
        <v/>
      </c>
      <c r="CV2" s="155" t="str">
        <f>+'C009変更内容等届出書【27017】'!AE49</f>
        <v/>
      </c>
      <c r="CW2" s="155" t="str">
        <f>+'C009変更内容等届出書【27017】'!AD50</f>
        <v/>
      </c>
      <c r="CX2" s="155" t="str">
        <f>+'C009変更内容等届出書【27017】'!AE50</f>
        <v/>
      </c>
      <c r="CY2" s="155" t="str">
        <f>+'C009変更内容等届出書【27017】'!AD51</f>
        <v/>
      </c>
      <c r="CZ2" s="155" t="str">
        <f>+'C009変更内容等届出書【27017】'!AE51</f>
        <v/>
      </c>
      <c r="DA2" s="155" t="str">
        <f>+'C009変更内容等届出書【27017】'!AF51</f>
        <v/>
      </c>
      <c r="DB2" s="155" t="str">
        <f>+'C009変更内容等届出書【27017】'!AG51</f>
        <v/>
      </c>
      <c r="DC2" s="155" t="str">
        <f>+'C009変更内容等届出書【27017】'!AH52</f>
        <v/>
      </c>
      <c r="DD2" s="154" t="str">
        <f>+'C009変更内容等届出書【27017】'!AI52</f>
        <v/>
      </c>
      <c r="DE2" s="155" t="str">
        <f>+'C009変更内容等届出書【27017】'!AD52</f>
        <v/>
      </c>
      <c r="DF2" s="155" t="str">
        <f>+'C009変更内容等届出書【27017】'!AE52</f>
        <v/>
      </c>
      <c r="DG2" s="155" t="str">
        <f>+'C009変更内容等届出書【27017】'!AD53</f>
        <v/>
      </c>
      <c r="DH2" s="155" t="str">
        <f>+'C009変更内容等届出書【27017】'!AE53</f>
        <v/>
      </c>
      <c r="DI2" s="155" t="str">
        <f>+'C009変更内容等届出書【27017】'!AD54</f>
        <v/>
      </c>
      <c r="DJ2" s="155" t="str">
        <f>+'C009変更内容等届出書【27017】'!AE54</f>
        <v/>
      </c>
      <c r="DK2" s="155" t="str">
        <f>+'C009変更内容等届出書【27017】'!AF54</f>
        <v/>
      </c>
      <c r="DL2" s="155" t="str">
        <f>+'C009変更内容等届出書【27017】'!AG54</f>
        <v/>
      </c>
      <c r="DM2" s="155" t="str">
        <f>+'C009変更内容等届出書【27017】'!AH55</f>
        <v/>
      </c>
      <c r="DN2" s="154" t="str">
        <f>+'C009変更内容等届出書【27017】'!AI55</f>
        <v/>
      </c>
      <c r="DO2" s="155" t="str">
        <f>+'C009変更内容等届出書【27017】'!AD55</f>
        <v/>
      </c>
      <c r="DP2" s="155" t="str">
        <f>+'C009変更内容等届出書【27017】'!AE55</f>
        <v/>
      </c>
      <c r="DQ2" s="155" t="str">
        <f>+'C009変更内容等届出書【27017】'!AD56</f>
        <v/>
      </c>
      <c r="DR2" s="155" t="str">
        <f>+'C009変更内容等届出書【27017】'!AE56</f>
        <v/>
      </c>
      <c r="DS2" s="155" t="str">
        <f>+'C009変更内容等届出書【27017】'!AD57</f>
        <v/>
      </c>
      <c r="DT2" s="155" t="str">
        <f>+'C009変更内容等届出書【27017】'!AE57</f>
        <v/>
      </c>
      <c r="DU2" s="155" t="str">
        <f>+'C009変更内容等届出書【27017】'!AF57</f>
        <v/>
      </c>
      <c r="DV2" s="155" t="str">
        <f>+'C009変更内容等届出書【27017】'!AG57</f>
        <v/>
      </c>
      <c r="DW2" s="155" t="str">
        <f>+'C009変更内容等届出書【27017】'!AH58</f>
        <v/>
      </c>
      <c r="DX2" s="154" t="str">
        <f>+'C009変更内容等届出書【27017】'!AI58</f>
        <v/>
      </c>
      <c r="DY2" s="155" t="str">
        <f>+'C009変更内容等届出書【27017】'!AD58</f>
        <v/>
      </c>
      <c r="DZ2" s="155" t="str">
        <f>+'C009変更内容等届出書【27017】'!AE58</f>
        <v/>
      </c>
      <c r="EA2" s="155" t="str">
        <f>+'C009変更内容等届出書【27017】'!AD59</f>
        <v/>
      </c>
      <c r="EB2" s="155" t="str">
        <f>+'C009変更内容等届出書【27017】'!AE59</f>
        <v/>
      </c>
      <c r="EC2" s="155" t="str">
        <f>+'C009変更内容等届出書【27017】'!AD60</f>
        <v/>
      </c>
      <c r="ED2" s="155" t="str">
        <f>+'C009変更内容等届出書【27017】'!AE60</f>
        <v/>
      </c>
      <c r="EE2" s="155" t="str">
        <f>+'C009変更内容等届出書【27017】'!AF60</f>
        <v/>
      </c>
      <c r="EF2" s="155" t="str">
        <f>+'C009変更内容等届出書【27017】'!AG60</f>
        <v/>
      </c>
      <c r="EG2" s="155" t="str">
        <f>+'C009変更内容等届出書【27017】'!AH61</f>
        <v/>
      </c>
      <c r="EH2" s="154" t="str">
        <f>+'C009変更内容等届出書【27017】'!AI61</f>
        <v/>
      </c>
      <c r="EI2" s="155" t="str">
        <f>+'C009変更内容等届出書【27017】'!AD61</f>
        <v/>
      </c>
      <c r="EJ2" s="155" t="str">
        <f>+'C009変更内容等届出書【27017】'!AE61</f>
        <v/>
      </c>
      <c r="EK2" s="155" t="str">
        <f>+'C009変更内容等届出書【27017】'!AD62</f>
        <v/>
      </c>
      <c r="EL2" s="155" t="str">
        <f>+'C009変更内容等届出書【27017】'!AE62</f>
        <v/>
      </c>
      <c r="EM2" s="155" t="str">
        <f>+'C009変更内容等届出書【27017】'!AD63</f>
        <v/>
      </c>
      <c r="EN2" s="155" t="str">
        <f>+'C009変更内容等届出書【27017】'!AE63</f>
        <v/>
      </c>
      <c r="EO2" s="155" t="str">
        <f>+'C009変更内容等届出書【27017】'!AF63</f>
        <v/>
      </c>
      <c r="EP2" s="155" t="str">
        <f>+'C009変更内容等届出書【27017】'!AG63</f>
        <v/>
      </c>
      <c r="EQ2" s="155"/>
      <c r="ER2" s="155"/>
      <c r="ES2" s="155"/>
      <c r="ET2" s="155"/>
      <c r="EU2" s="154" t="str">
        <f>+'C009変更内容等届出書【27017】'!AI64</f>
        <v/>
      </c>
      <c r="EV2" s="155"/>
      <c r="EW2" s="155"/>
      <c r="EX2" s="155"/>
      <c r="EY2" s="155"/>
      <c r="EZ2" s="155"/>
      <c r="FA2" s="155"/>
      <c r="FB2" s="155"/>
      <c r="FC2" s="155"/>
      <c r="FD2" s="155"/>
      <c r="FE2" s="155"/>
      <c r="FF2" s="155"/>
      <c r="FG2" s="155"/>
      <c r="FH2" s="155"/>
      <c r="FI2" s="155" t="str">
        <f>+'C009変更内容等届出書【27017】'!AH30</f>
        <v/>
      </c>
      <c r="FJ2" s="154" t="str">
        <f>+'C009変更内容等届出書【27017】'!AI30</f>
        <v/>
      </c>
      <c r="FK2" s="155" t="str">
        <f>+'C009変更内容等届出書【27017】'!AH31</f>
        <v/>
      </c>
      <c r="FL2" s="154" t="str">
        <f>+'C009変更内容等届出書【27017】'!AI31</f>
        <v/>
      </c>
      <c r="FM2" s="155" t="str">
        <f>+'C009変更内容等届出書【27017】'!AH33</f>
        <v/>
      </c>
      <c r="FN2" s="154" t="str">
        <f>+'C009変更内容等届出書【27017】'!AI33</f>
        <v/>
      </c>
      <c r="FO2" s="155" t="str">
        <f>+'C009変更内容等届出書【27017】'!AH34</f>
        <v/>
      </c>
      <c r="FP2" s="154" t="str">
        <f>+'C009変更内容等届出書【27017】'!AI34</f>
        <v/>
      </c>
      <c r="FQ2" s="155" t="str">
        <f>+'C009変更内容等届出書【27017】'!AH36</f>
        <v/>
      </c>
      <c r="FR2" s="154" t="str">
        <f>+'C009変更内容等届出書【27017】'!AI36</f>
        <v/>
      </c>
      <c r="FS2" s="155" t="str">
        <f>+'C009変更内容等届出書【27017】'!AH37</f>
        <v/>
      </c>
      <c r="FT2" s="154" t="str">
        <f>+'C009変更内容等届出書【27017】'!AI37</f>
        <v/>
      </c>
      <c r="FU2" s="155" t="str">
        <f>+'C009変更内容等届出書【27017】'!AH39</f>
        <v/>
      </c>
      <c r="FV2" s="154" t="str">
        <f>+'C009変更内容等届出書【27017】'!AI39</f>
        <v/>
      </c>
      <c r="FW2" s="155" t="str">
        <f>+'C009変更内容等届出書【27017】'!AH43</f>
        <v/>
      </c>
      <c r="FX2" s="154" t="str">
        <f>+'C009変更内容等届出書【27017】'!AI43</f>
        <v/>
      </c>
      <c r="FY2" s="155" t="str">
        <f>+'C009変更内容等届出書【27017】'!AH42</f>
        <v/>
      </c>
      <c r="FZ2" s="154" t="str">
        <f>+'C009変更内容等届出書【27017】'!AI42</f>
        <v/>
      </c>
      <c r="GA2" s="155" t="str">
        <f>+'C009変更内容等届出書【27017】'!AH43</f>
        <v/>
      </c>
      <c r="GB2" s="155" t="str">
        <f>+'C009変更内容等届出書【27017】'!AH50</f>
        <v/>
      </c>
      <c r="GC2" s="154" t="str">
        <f>+'C009変更内容等届出書【27017】'!AI50</f>
        <v/>
      </c>
      <c r="GD2" s="155" t="str">
        <f>+'C009変更内容等届出書【27017】'!AH51</f>
        <v/>
      </c>
      <c r="GE2" s="154" t="str">
        <f>+'C009変更内容等届出書【27017】'!AI51</f>
        <v/>
      </c>
      <c r="GF2" s="155" t="str">
        <f>+'C009変更内容等届出書【27017】'!AH53</f>
        <v/>
      </c>
      <c r="GG2" s="154" t="str">
        <f>+'C009変更内容等届出書【27017】'!AI53</f>
        <v/>
      </c>
      <c r="GH2" s="155" t="str">
        <f>+'C009変更内容等届出書【27017】'!AH54</f>
        <v/>
      </c>
      <c r="GI2" s="154" t="str">
        <f>+'C009変更内容等届出書【27017】'!AI54</f>
        <v/>
      </c>
      <c r="GJ2" s="155" t="str">
        <f>+'C009変更内容等届出書【27017】'!AH56</f>
        <v/>
      </c>
      <c r="GK2" s="154" t="str">
        <f>+'C009変更内容等届出書【27017】'!AI56</f>
        <v/>
      </c>
      <c r="GL2" s="155" t="str">
        <f>+'C009変更内容等届出書【27017】'!AH57</f>
        <v/>
      </c>
      <c r="GM2" s="154" t="str">
        <f>+'C009変更内容等届出書【27017】'!AI57</f>
        <v/>
      </c>
      <c r="GN2" s="155" t="str">
        <f>+'C009変更内容等届出書【27017】'!AH59</f>
        <v/>
      </c>
      <c r="GO2" s="154" t="str">
        <f>+'C009変更内容等届出書【27017】'!AI59</f>
        <v/>
      </c>
      <c r="GP2" s="155" t="str">
        <f>+'C009変更内容等届出書【27017】'!AH60</f>
        <v/>
      </c>
      <c r="GQ2" s="154" t="str">
        <f>+'C009変更内容等届出書【27017】'!AI60</f>
        <v/>
      </c>
      <c r="GR2" s="155" t="str">
        <f>+'C009変更内容等届出書【27017】'!AH62</f>
        <v/>
      </c>
      <c r="GS2" s="154" t="str">
        <f>+'C009変更内容等届出書【27017】'!AI62</f>
        <v/>
      </c>
      <c r="GT2" s="155" t="str">
        <f>+'C009変更内容等届出書【27017】'!AH63</f>
        <v/>
      </c>
      <c r="GU2" s="154" t="str">
        <f>+'C009変更内容等届出書【27017】'!AI63</f>
        <v/>
      </c>
      <c r="GV2" s="154" t="str">
        <f>+'C009変更内容等届出書【27017】'!AI43</f>
        <v/>
      </c>
      <c r="GW2" s="155"/>
      <c r="GX2" s="155" t="str">
        <f>+'C009変更内容等届出書【27017】'!AD27</f>
        <v/>
      </c>
      <c r="GY2" s="155" t="str">
        <f>+'C009変更内容等届出書【27017】'!AD28</f>
        <v/>
      </c>
      <c r="GZ2" s="155"/>
      <c r="HA2" s="155"/>
      <c r="HB2" s="155"/>
      <c r="HC2" s="155" t="str">
        <f>+'C009変更内容等届出書【27017】'!AE27</f>
        <v/>
      </c>
      <c r="HD2" s="155" t="str">
        <f>+'C009変更内容等届出書【27017】'!AH27</f>
        <v/>
      </c>
      <c r="HE2" s="154" t="str">
        <f>+'C009変更内容等届出書【27017】'!AI27</f>
        <v/>
      </c>
      <c r="HF2" s="155" t="str">
        <f>+'C009変更内容等届出書【27017】'!AE28</f>
        <v/>
      </c>
      <c r="HG2" s="155" t="str">
        <f>+'C009変更内容等届出書【27017】'!AH28</f>
        <v/>
      </c>
      <c r="HH2" s="154" t="str">
        <f>+'C009変更内容等届出書【27017】'!AI28</f>
        <v/>
      </c>
      <c r="HI2" s="155" t="str">
        <f>+'C009変更内容等届出書【27017】'!AD47</f>
        <v/>
      </c>
      <c r="HJ2" s="155" t="str">
        <f>+'C009変更内容等届出書【27017】'!AE47</f>
        <v/>
      </c>
      <c r="HK2" s="155" t="str">
        <f>+'C009変更内容等届出書【27017】'!AH47</f>
        <v/>
      </c>
      <c r="HL2" s="154" t="str">
        <f>+'C009変更内容等届出書【27017】'!AI47</f>
        <v/>
      </c>
      <c r="HM2" s="155" t="str">
        <f>+'C009変更内容等届出書【27017】'!AD48</f>
        <v/>
      </c>
      <c r="HN2" s="155" t="str">
        <f>+'C009変更内容等届出書【27017】'!AE48</f>
        <v/>
      </c>
      <c r="HO2" s="155" t="str">
        <f>+'C009変更内容等届出書【27017】'!AH48</f>
        <v/>
      </c>
      <c r="HP2" s="154" t="str">
        <f>+'C009変更内容等届出書【27017】'!AI48</f>
        <v/>
      </c>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2E997-B919-466D-86F6-E1D2EDF9F0FA}">
  <sheetPr>
    <pageSetUpPr fitToPage="1"/>
  </sheetPr>
  <dimension ref="B1:AB150"/>
  <sheetViews>
    <sheetView showGridLines="0" tabSelected="1" view="pageBreakPreview" zoomScaleNormal="100" zoomScaleSheetLayoutView="100" workbookViewId="0">
      <selection activeCell="L13" sqref="L13"/>
    </sheetView>
  </sheetViews>
  <sheetFormatPr defaultColWidth="9" defaultRowHeight="13.5"/>
  <cols>
    <col min="1" max="1" width="2.08203125" style="1" customWidth="1"/>
    <col min="2" max="2" width="3.58203125" style="1" customWidth="1"/>
    <col min="3" max="3" width="3.08203125" style="1" customWidth="1"/>
    <col min="4" max="4" width="10.58203125" style="1" customWidth="1"/>
    <col min="5" max="5" width="6.58203125" style="1" customWidth="1"/>
    <col min="6" max="6" width="4.58203125" style="1" customWidth="1"/>
    <col min="7" max="8" width="3.58203125" style="1" customWidth="1"/>
    <col min="9" max="9" width="4.58203125" style="1" customWidth="1"/>
    <col min="10" max="10" width="5.58203125" style="1" customWidth="1"/>
    <col min="11" max="11" width="6.58203125" style="1" customWidth="1"/>
    <col min="12" max="12" width="10.58203125" style="1" customWidth="1"/>
    <col min="13" max="17" width="3.58203125" style="1" customWidth="1"/>
    <col min="18" max="19" width="6.58203125" style="1" customWidth="1"/>
    <col min="20" max="20" width="12.58203125" style="1" customWidth="1"/>
    <col min="21" max="21" width="12.58203125" style="7" hidden="1" customWidth="1"/>
    <col min="22" max="22" width="12.58203125" style="8" hidden="1" customWidth="1"/>
    <col min="23" max="26" width="12.58203125" style="1" hidden="1" customWidth="1"/>
    <col min="27" max="27" width="9" style="1" hidden="1" customWidth="1"/>
    <col min="28" max="29" width="9" style="1" customWidth="1"/>
    <col min="30" max="16384" width="9" style="1"/>
  </cols>
  <sheetData>
    <row r="1" spans="2:28" ht="14.5" customHeight="1">
      <c r="B1" s="1" t="s">
        <v>531</v>
      </c>
      <c r="S1" s="4" t="s">
        <v>185</v>
      </c>
    </row>
    <row r="2" spans="2:28" ht="17.25" customHeight="1">
      <c r="B2" s="36" t="s">
        <v>7</v>
      </c>
      <c r="C2" s="36"/>
      <c r="M2" s="267" t="s">
        <v>46</v>
      </c>
      <c r="N2" s="267"/>
      <c r="O2" s="267"/>
      <c r="P2" s="267"/>
      <c r="Q2" s="267"/>
      <c r="R2" s="267"/>
      <c r="S2" s="267"/>
      <c r="V2" s="1"/>
    </row>
    <row r="3" spans="2:28" ht="60" customHeight="1" thickBot="1">
      <c r="B3" s="301" t="s">
        <v>8</v>
      </c>
      <c r="C3" s="301"/>
      <c r="D3" s="301"/>
      <c r="E3" s="301"/>
      <c r="F3" s="301"/>
      <c r="G3" s="301"/>
      <c r="H3" s="301"/>
      <c r="I3" s="301"/>
      <c r="J3" s="301"/>
      <c r="K3" s="301"/>
      <c r="L3" s="301"/>
      <c r="M3" s="301"/>
      <c r="N3" s="301"/>
      <c r="O3" s="301"/>
      <c r="P3" s="301"/>
      <c r="Q3" s="301"/>
      <c r="R3" s="301"/>
      <c r="S3" s="301"/>
      <c r="T3" s="18"/>
      <c r="V3" s="29">
        <f>+KintoneからC006クラウド!BQ2</f>
        <v>0</v>
      </c>
      <c r="Y3" s="9" t="str">
        <f>IF(V3=0,"",V3)</f>
        <v/>
      </c>
    </row>
    <row r="4" spans="2:28" ht="14.5" customHeight="1" thickBot="1">
      <c r="B4" s="322" t="s">
        <v>112</v>
      </c>
      <c r="C4" s="322"/>
      <c r="D4" s="322"/>
      <c r="E4" s="322"/>
      <c r="F4" s="279" t="s">
        <v>536</v>
      </c>
      <c r="G4" s="279"/>
      <c r="H4" s="279"/>
      <c r="I4" s="279"/>
      <c r="J4" s="279"/>
      <c r="K4" s="279"/>
      <c r="M4" s="48"/>
      <c r="N4" s="268" t="s">
        <v>9</v>
      </c>
      <c r="O4" s="269"/>
      <c r="P4" s="269"/>
      <c r="Q4" s="316" t="str">
        <f>IF(V4=0,"",V4)</f>
        <v/>
      </c>
      <c r="R4" s="317"/>
      <c r="S4" s="318"/>
      <c r="T4" s="2"/>
      <c r="U4" s="20">
        <f>+KintoneからC006クラウド!CU2</f>
        <v>0</v>
      </c>
      <c r="V4" s="30">
        <f>+KintoneからC006クラウド!F2</f>
        <v>0</v>
      </c>
      <c r="X4" s="10" t="str">
        <f>IF(F4=0,"",F4)</f>
        <v>JIP-ISMS517-1.0</v>
      </c>
      <c r="Y4" s="9" t="str">
        <f>IF(Q4=0,"",Q4)</f>
        <v/>
      </c>
    </row>
    <row r="5" spans="2:28" ht="14.5" customHeight="1">
      <c r="M5" s="48"/>
      <c r="N5" s="270" t="s">
        <v>10</v>
      </c>
      <c r="O5" s="271"/>
      <c r="P5" s="272"/>
      <c r="Q5" s="319" t="str">
        <f>IF(V5=0,"",V5)</f>
        <v/>
      </c>
      <c r="R5" s="320"/>
      <c r="S5" s="321"/>
      <c r="V5" s="21">
        <f>+KintoneからC006クラウド!BM2</f>
        <v>0</v>
      </c>
      <c r="Y5" s="10" t="str">
        <f>IF(Q5=0,"",Q5)</f>
        <v/>
      </c>
    </row>
    <row r="6" spans="2:28" ht="14.25" customHeight="1">
      <c r="B6" s="35"/>
      <c r="R6" s="19"/>
      <c r="S6" s="19"/>
      <c r="X6" s="1" t="s">
        <v>186</v>
      </c>
    </row>
    <row r="7" spans="2:28" ht="16" customHeight="1">
      <c r="B7" s="3" t="s">
        <v>11</v>
      </c>
      <c r="C7" s="3"/>
    </row>
    <row r="8" spans="2:28" ht="16" customHeight="1">
      <c r="B8" s="3"/>
      <c r="C8" s="3"/>
    </row>
    <row r="9" spans="2:28" ht="16" customHeight="1">
      <c r="B9" s="37" t="s">
        <v>47</v>
      </c>
      <c r="C9" s="3"/>
    </row>
    <row r="10" spans="2:28" ht="14.5" customHeight="1">
      <c r="B10" s="23" t="s">
        <v>534</v>
      </c>
      <c r="C10" s="23"/>
      <c r="I10" s="1" t="s">
        <v>105</v>
      </c>
      <c r="J10" s="4"/>
      <c r="K10" s="49" t="s">
        <v>12</v>
      </c>
      <c r="L10" s="46" t="str">
        <f>IF(V10=0,"",V10)</f>
        <v/>
      </c>
      <c r="M10" s="131" t="s">
        <v>113</v>
      </c>
      <c r="N10" s="16"/>
      <c r="P10" s="4"/>
      <c r="Q10" s="4"/>
      <c r="V10" s="56">
        <f>+KintoneからC006クラウド!CW2</f>
        <v>0</v>
      </c>
      <c r="Y10" s="10" t="str">
        <f>IF(L10=0,"",L10)</f>
        <v/>
      </c>
      <c r="AB10" s="19"/>
    </row>
    <row r="11" spans="2:28" ht="6" customHeight="1">
      <c r="B11" s="5"/>
      <c r="C11" s="5"/>
    </row>
    <row r="12" spans="2:28" ht="15" customHeight="1">
      <c r="B12" s="215" t="s">
        <v>13</v>
      </c>
      <c r="C12" s="216"/>
      <c r="D12" s="295" t="s">
        <v>48</v>
      </c>
      <c r="E12" s="283" t="s">
        <v>14</v>
      </c>
      <c r="F12" s="284"/>
      <c r="G12" s="284"/>
      <c r="H12" s="285"/>
      <c r="I12" s="302" t="str">
        <f t="shared" ref="I12:I15" si="0">IF(V12=0,"",V12)</f>
        <v/>
      </c>
      <c r="J12" s="303"/>
      <c r="K12" s="303"/>
      <c r="L12" s="303"/>
      <c r="M12" s="303"/>
      <c r="N12" s="303"/>
      <c r="O12" s="303"/>
      <c r="P12" s="303"/>
      <c r="Q12" s="303"/>
      <c r="R12" s="303"/>
      <c r="S12" s="304"/>
      <c r="T12" s="2"/>
      <c r="V12" s="21">
        <f>+KintoneからC006クラウド!G2</f>
        <v>0</v>
      </c>
      <c r="Y12" s="10" t="str">
        <f t="shared" ref="Y12:Y21" si="1">IF(I12=0,"",I12)</f>
        <v/>
      </c>
    </row>
    <row r="13" spans="2:28" ht="15" customHeight="1">
      <c r="B13" s="329"/>
      <c r="C13" s="330"/>
      <c r="D13" s="296"/>
      <c r="E13" s="286" t="s">
        <v>111</v>
      </c>
      <c r="F13" s="287"/>
      <c r="G13" s="287"/>
      <c r="H13" s="288"/>
      <c r="I13" s="308" t="str">
        <f t="shared" si="0"/>
        <v/>
      </c>
      <c r="J13" s="309"/>
      <c r="K13" s="309"/>
      <c r="L13" s="145"/>
      <c r="M13" s="145"/>
      <c r="N13" s="145"/>
      <c r="O13" s="145"/>
      <c r="P13" s="145"/>
      <c r="Q13" s="145"/>
      <c r="R13" s="146"/>
      <c r="S13" s="147"/>
      <c r="V13" s="21">
        <f>+KintoneからC006クラウド!BP2</f>
        <v>0</v>
      </c>
      <c r="Y13" s="10" t="str">
        <f t="shared" si="1"/>
        <v/>
      </c>
    </row>
    <row r="14" spans="2:28" ht="15" customHeight="1">
      <c r="B14" s="217"/>
      <c r="C14" s="218"/>
      <c r="D14" s="297"/>
      <c r="E14" s="289" t="s">
        <v>20</v>
      </c>
      <c r="F14" s="290"/>
      <c r="G14" s="290"/>
      <c r="H14" s="291"/>
      <c r="I14" s="225" t="str">
        <f t="shared" si="0"/>
        <v/>
      </c>
      <c r="J14" s="226"/>
      <c r="K14" s="226"/>
      <c r="L14" s="226"/>
      <c r="M14" s="226"/>
      <c r="N14" s="226"/>
      <c r="O14" s="226"/>
      <c r="P14" s="226"/>
      <c r="Q14" s="226"/>
      <c r="R14" s="226"/>
      <c r="S14" s="227"/>
      <c r="V14" s="21">
        <f>+KintoneからC006クラウド!I2</f>
        <v>0</v>
      </c>
      <c r="Y14" s="10" t="str">
        <f t="shared" si="1"/>
        <v/>
      </c>
    </row>
    <row r="15" spans="2:28" ht="15" customHeight="1">
      <c r="B15" s="331" t="s">
        <v>15</v>
      </c>
      <c r="C15" s="332"/>
      <c r="D15" s="326" t="s">
        <v>49</v>
      </c>
      <c r="E15" s="292" t="s">
        <v>50</v>
      </c>
      <c r="F15" s="293"/>
      <c r="G15" s="293"/>
      <c r="H15" s="294"/>
      <c r="I15" s="124" t="str">
        <f t="shared" si="0"/>
        <v/>
      </c>
      <c r="J15" s="50" t="s">
        <v>51</v>
      </c>
      <c r="K15" s="27"/>
      <c r="L15" s="27"/>
      <c r="M15" s="27"/>
      <c r="N15" s="27"/>
      <c r="O15" s="27"/>
      <c r="P15" s="27"/>
      <c r="Q15" s="27"/>
      <c r="R15" s="27"/>
      <c r="S15" s="28"/>
      <c r="T15" s="13"/>
      <c r="V15" s="21">
        <f>+KintoneからC006クラウド!BR2</f>
        <v>0</v>
      </c>
      <c r="Y15" s="10" t="str">
        <f t="shared" si="1"/>
        <v/>
      </c>
    </row>
    <row r="16" spans="2:28" ht="15" customHeight="1">
      <c r="B16" s="333"/>
      <c r="C16" s="334"/>
      <c r="D16" s="327"/>
      <c r="E16" s="286" t="s">
        <v>52</v>
      </c>
      <c r="F16" s="287"/>
      <c r="G16" s="287"/>
      <c r="H16" s="288"/>
      <c r="I16" s="308" t="str">
        <f t="shared" ref="I16:I21" si="2">IF(V16=0,"",V16)</f>
        <v/>
      </c>
      <c r="J16" s="309"/>
      <c r="K16" s="309"/>
      <c r="L16" s="309"/>
      <c r="M16" s="309"/>
      <c r="N16" s="309"/>
      <c r="O16" s="309"/>
      <c r="P16" s="309"/>
      <c r="Q16" s="309"/>
      <c r="R16" s="309"/>
      <c r="S16" s="310"/>
      <c r="V16" s="21">
        <f>+KintoneからC006クラウド!J2</f>
        <v>0</v>
      </c>
      <c r="Y16" s="10" t="str">
        <f t="shared" si="1"/>
        <v/>
      </c>
    </row>
    <row r="17" spans="2:25" ht="15" customHeight="1">
      <c r="B17" s="333"/>
      <c r="C17" s="334"/>
      <c r="D17" s="327"/>
      <c r="E17" s="286" t="s">
        <v>53</v>
      </c>
      <c r="F17" s="287"/>
      <c r="G17" s="287"/>
      <c r="H17" s="288"/>
      <c r="I17" s="308" t="str">
        <f t="shared" si="2"/>
        <v/>
      </c>
      <c r="J17" s="309"/>
      <c r="K17" s="309"/>
      <c r="L17" s="309"/>
      <c r="M17" s="309"/>
      <c r="N17" s="309"/>
      <c r="O17" s="309"/>
      <c r="P17" s="309"/>
      <c r="Q17" s="309"/>
      <c r="R17" s="309"/>
      <c r="S17" s="310"/>
      <c r="V17" s="21">
        <f>+KintoneからC006クラウド!BJ2</f>
        <v>0</v>
      </c>
      <c r="Y17" s="10" t="str">
        <f t="shared" si="1"/>
        <v/>
      </c>
    </row>
    <row r="18" spans="2:25" ht="15" customHeight="1">
      <c r="B18" s="333"/>
      <c r="C18" s="334"/>
      <c r="D18" s="327"/>
      <c r="E18" s="286" t="s">
        <v>54</v>
      </c>
      <c r="F18" s="287"/>
      <c r="G18" s="287"/>
      <c r="H18" s="288"/>
      <c r="I18" s="308" t="str">
        <f t="shared" si="2"/>
        <v/>
      </c>
      <c r="J18" s="309"/>
      <c r="K18" s="309"/>
      <c r="L18" s="309"/>
      <c r="M18" s="309"/>
      <c r="N18" s="309"/>
      <c r="O18" s="309"/>
      <c r="P18" s="309"/>
      <c r="Q18" s="309"/>
      <c r="R18" s="309"/>
      <c r="S18" s="310"/>
      <c r="V18" s="21">
        <f>+KintoneからC006クラウド!K2</f>
        <v>0</v>
      </c>
      <c r="Y18" s="10" t="str">
        <f t="shared" si="1"/>
        <v/>
      </c>
    </row>
    <row r="19" spans="2:25" ht="15" customHeight="1">
      <c r="B19" s="333"/>
      <c r="C19" s="334"/>
      <c r="D19" s="327"/>
      <c r="E19" s="286" t="s">
        <v>55</v>
      </c>
      <c r="F19" s="287"/>
      <c r="G19" s="287"/>
      <c r="H19" s="288"/>
      <c r="I19" s="308" t="str">
        <f t="shared" si="2"/>
        <v/>
      </c>
      <c r="J19" s="309"/>
      <c r="K19" s="309"/>
      <c r="L19" s="309"/>
      <c r="M19" s="309"/>
      <c r="N19" s="309"/>
      <c r="O19" s="309"/>
      <c r="P19" s="309"/>
      <c r="Q19" s="309"/>
      <c r="R19" s="309"/>
      <c r="S19" s="310"/>
      <c r="V19" s="21">
        <f>+KintoneからC006クラウド!L2</f>
        <v>0</v>
      </c>
      <c r="Y19" s="10" t="str">
        <f t="shared" si="1"/>
        <v/>
      </c>
    </row>
    <row r="20" spans="2:25" ht="15" customHeight="1">
      <c r="B20" s="333"/>
      <c r="C20" s="334"/>
      <c r="D20" s="327"/>
      <c r="E20" s="286" t="s">
        <v>56</v>
      </c>
      <c r="F20" s="287"/>
      <c r="G20" s="287"/>
      <c r="H20" s="288"/>
      <c r="I20" s="311" t="str">
        <f>IF(V20=0,"",V20)</f>
        <v/>
      </c>
      <c r="J20" s="312"/>
      <c r="K20" s="312"/>
      <c r="L20" s="312"/>
      <c r="M20" s="312"/>
      <c r="N20" s="312"/>
      <c r="O20" s="312"/>
      <c r="P20" s="312"/>
      <c r="Q20" s="312"/>
      <c r="R20" s="312"/>
      <c r="S20" s="313"/>
      <c r="V20" s="21">
        <f>+KintoneからC006クラウド!BK2</f>
        <v>0</v>
      </c>
      <c r="Y20" s="10" t="str">
        <f t="shared" si="1"/>
        <v/>
      </c>
    </row>
    <row r="21" spans="2:25" ht="15" customHeight="1">
      <c r="B21" s="335"/>
      <c r="C21" s="336"/>
      <c r="D21" s="328"/>
      <c r="E21" s="323" t="s">
        <v>20</v>
      </c>
      <c r="F21" s="324"/>
      <c r="G21" s="324"/>
      <c r="H21" s="325"/>
      <c r="I21" s="225" t="str">
        <f t="shared" si="2"/>
        <v/>
      </c>
      <c r="J21" s="226"/>
      <c r="K21" s="226"/>
      <c r="L21" s="226"/>
      <c r="M21" s="226"/>
      <c r="N21" s="226"/>
      <c r="O21" s="226"/>
      <c r="P21" s="226"/>
      <c r="Q21" s="273" t="s">
        <v>114</v>
      </c>
      <c r="R21" s="273"/>
      <c r="S21" s="274"/>
      <c r="V21" s="21">
        <f>+KintoneからC006クラウド!BL2</f>
        <v>0</v>
      </c>
      <c r="Y21" s="10" t="str">
        <f t="shared" si="1"/>
        <v/>
      </c>
    </row>
    <row r="22" spans="2:25" ht="14.5" customHeight="1">
      <c r="I22" s="13"/>
      <c r="J22" s="13"/>
      <c r="K22" s="13"/>
      <c r="L22" s="13"/>
      <c r="M22" s="13"/>
      <c r="N22" s="13"/>
      <c r="O22" s="13"/>
      <c r="P22" s="13"/>
      <c r="Q22" s="13"/>
      <c r="R22" s="13"/>
      <c r="S22" s="13"/>
      <c r="T22" s="13"/>
    </row>
    <row r="23" spans="2:25" ht="16" customHeight="1">
      <c r="B23" s="37" t="s">
        <v>57</v>
      </c>
      <c r="C23" s="37"/>
    </row>
    <row r="24" spans="2:25" ht="14.5" customHeight="1">
      <c r="B24" s="22" t="s">
        <v>68</v>
      </c>
      <c r="C24" s="37"/>
    </row>
    <row r="25" spans="2:25" ht="14.5" customHeight="1">
      <c r="B25" s="22" t="s">
        <v>69</v>
      </c>
      <c r="C25" s="22"/>
      <c r="X25" s="1" t="s">
        <v>99</v>
      </c>
    </row>
    <row r="26" spans="2:25" ht="6" customHeight="1">
      <c r="B26" s="22"/>
      <c r="C26" s="22"/>
      <c r="I26" s="22"/>
    </row>
    <row r="27" spans="2:25" ht="15" customHeight="1">
      <c r="B27" s="209" t="s">
        <v>16</v>
      </c>
      <c r="C27" s="275"/>
      <c r="D27" s="280" t="s">
        <v>58</v>
      </c>
      <c r="E27" s="281"/>
      <c r="F27" s="281"/>
      <c r="G27" s="281"/>
      <c r="H27" s="282"/>
      <c r="I27" s="280" t="s">
        <v>17</v>
      </c>
      <c r="J27" s="281"/>
      <c r="K27" s="281"/>
      <c r="L27" s="281"/>
      <c r="M27" s="281"/>
      <c r="N27" s="281"/>
      <c r="O27" s="281"/>
      <c r="P27" s="281"/>
      <c r="Q27" s="281"/>
      <c r="R27" s="281"/>
      <c r="S27" s="282"/>
      <c r="X27" s="1" t="s">
        <v>100</v>
      </c>
    </row>
    <row r="28" spans="2:25" ht="30" customHeight="1">
      <c r="B28" s="211"/>
      <c r="C28" s="276"/>
      <c r="D28" s="314" t="str">
        <f>IF(U28=0,"",U28)</f>
        <v/>
      </c>
      <c r="E28" s="315"/>
      <c r="F28" s="315"/>
      <c r="G28" s="315"/>
      <c r="H28" s="315"/>
      <c r="I28" s="305" t="str">
        <f>IF(V28=0,"",V28)</f>
        <v/>
      </c>
      <c r="J28" s="306"/>
      <c r="K28" s="306"/>
      <c r="L28" s="306"/>
      <c r="M28" s="306"/>
      <c r="N28" s="306"/>
      <c r="O28" s="306"/>
      <c r="P28" s="306"/>
      <c r="Q28" s="306"/>
      <c r="R28" s="306"/>
      <c r="S28" s="307"/>
      <c r="U28" s="20">
        <f>+KintoneからC006クラウド!BS2</f>
        <v>0</v>
      </c>
      <c r="V28" s="21">
        <f>+KintoneからC006クラウド!BI2</f>
        <v>0</v>
      </c>
      <c r="X28" s="10" t="str">
        <f>IF(D28=0,"",D28)</f>
        <v/>
      </c>
      <c r="Y28" s="10" t="str">
        <f t="shared" ref="Y28" si="3">IF(I28=0,"",I28)</f>
        <v/>
      </c>
    </row>
    <row r="29" spans="2:25" ht="14.5" customHeight="1">
      <c r="D29" s="19"/>
      <c r="E29" s="19"/>
    </row>
    <row r="30" spans="2:25" ht="16" customHeight="1">
      <c r="B30" s="37" t="s">
        <v>18</v>
      </c>
      <c r="C30" s="5"/>
      <c r="D30" s="19"/>
      <c r="E30" s="19"/>
      <c r="X30" s="1" t="s">
        <v>97</v>
      </c>
      <c r="Y30" s="1" t="s">
        <v>98</v>
      </c>
    </row>
    <row r="31" spans="2:25" ht="14.5" customHeight="1">
      <c r="B31" s="6" t="s">
        <v>535</v>
      </c>
      <c r="C31" s="6"/>
      <c r="I31" s="6"/>
      <c r="S31" s="24"/>
    </row>
    <row r="32" spans="2:25" ht="6" customHeight="1">
      <c r="B32" s="6"/>
      <c r="C32" s="6"/>
      <c r="I32" s="6"/>
      <c r="S32" s="24"/>
    </row>
    <row r="33" spans="2:26" ht="14.5" customHeight="1">
      <c r="B33" s="23" t="s">
        <v>534</v>
      </c>
      <c r="C33" s="23"/>
      <c r="I33" s="1" t="s">
        <v>105</v>
      </c>
      <c r="J33" s="51"/>
      <c r="K33" s="33" t="s">
        <v>12</v>
      </c>
      <c r="L33" s="46" t="str">
        <f>IF(V33=0,"",V33)</f>
        <v/>
      </c>
      <c r="M33" s="131" t="s">
        <v>113</v>
      </c>
      <c r="P33" s="4"/>
      <c r="Q33" s="4"/>
      <c r="S33" s="16"/>
      <c r="T33" s="14"/>
      <c r="V33" s="21">
        <f>+KintoneからC006クラウド!BT2</f>
        <v>0</v>
      </c>
      <c r="Y33" s="10" t="str">
        <f>IF(L33=0,"",L33)</f>
        <v/>
      </c>
    </row>
    <row r="34" spans="2:26" ht="6" customHeight="1">
      <c r="B34" s="23"/>
      <c r="C34" s="23"/>
      <c r="J34" s="4"/>
      <c r="K34" s="4"/>
      <c r="L34" s="31"/>
      <c r="M34" s="31"/>
      <c r="N34" s="32"/>
      <c r="P34" s="4"/>
      <c r="Q34" s="4"/>
      <c r="R34" s="31"/>
      <c r="S34" s="32"/>
      <c r="T34" s="14"/>
    </row>
    <row r="35" spans="2:26" ht="15" customHeight="1">
      <c r="B35" s="337" t="s">
        <v>94</v>
      </c>
      <c r="C35" s="338"/>
      <c r="D35" s="338"/>
      <c r="E35" s="338"/>
      <c r="F35" s="338"/>
      <c r="G35" s="338"/>
      <c r="H35" s="338"/>
      <c r="I35" s="338"/>
      <c r="J35" s="338"/>
      <c r="K35" s="338"/>
      <c r="L35" s="338"/>
      <c r="M35" s="338"/>
      <c r="N35" s="338"/>
      <c r="O35" s="338"/>
      <c r="P35" s="338"/>
      <c r="Q35" s="338"/>
      <c r="R35" s="338"/>
      <c r="S35" s="339"/>
    </row>
    <row r="36" spans="2:26" ht="50" customHeight="1">
      <c r="B36" s="277" t="s">
        <v>115</v>
      </c>
      <c r="C36" s="278"/>
      <c r="D36" s="243" t="s">
        <v>60</v>
      </c>
      <c r="E36" s="244"/>
      <c r="F36" s="249" t="str">
        <f>IF(V36=0,"",V36)</f>
        <v/>
      </c>
      <c r="G36" s="250"/>
      <c r="H36" s="250"/>
      <c r="I36" s="250"/>
      <c r="J36" s="250"/>
      <c r="K36" s="250"/>
      <c r="L36" s="250"/>
      <c r="M36" s="250"/>
      <c r="N36" s="250"/>
      <c r="O36" s="250"/>
      <c r="P36" s="250"/>
      <c r="Q36" s="250"/>
      <c r="R36" s="250"/>
      <c r="S36" s="251"/>
      <c r="V36" s="21">
        <f>+KintoneからC006クラウド!M2</f>
        <v>0</v>
      </c>
      <c r="Y36" s="10" t="str">
        <f>IF(F36=0,"",F36)</f>
        <v/>
      </c>
    </row>
    <row r="37" spans="2:26" ht="15" customHeight="1">
      <c r="B37" s="169" t="s">
        <v>116</v>
      </c>
      <c r="C37" s="170"/>
      <c r="D37" s="245" t="s">
        <v>59</v>
      </c>
      <c r="E37" s="246"/>
      <c r="F37" s="252" t="str">
        <f>IF(V37=0,"",V37)</f>
        <v/>
      </c>
      <c r="G37" s="253"/>
      <c r="H37" s="253"/>
      <c r="I37" s="253"/>
      <c r="J37" s="253"/>
      <c r="K37" s="253"/>
      <c r="L37" s="253"/>
      <c r="M37" s="253"/>
      <c r="N37" s="253"/>
      <c r="O37" s="253"/>
      <c r="P37" s="253"/>
      <c r="Q37" s="253"/>
      <c r="R37" s="253"/>
      <c r="S37" s="254"/>
      <c r="V37" s="21">
        <f>+KintoneからC006クラウド!R2</f>
        <v>0</v>
      </c>
      <c r="Y37" s="10" t="str">
        <f>IF(F37=0,"",F37)</f>
        <v/>
      </c>
    </row>
    <row r="38" spans="2:26" ht="15" customHeight="1">
      <c r="B38" s="171"/>
      <c r="C38" s="172"/>
      <c r="D38" s="171"/>
      <c r="E38" s="247"/>
      <c r="F38" s="255"/>
      <c r="G38" s="256"/>
      <c r="H38" s="256"/>
      <c r="I38" s="256"/>
      <c r="J38" s="256"/>
      <c r="K38" s="256"/>
      <c r="L38" s="256"/>
      <c r="M38" s="256"/>
      <c r="N38" s="256"/>
      <c r="O38" s="256"/>
      <c r="P38" s="256"/>
      <c r="Q38" s="256"/>
      <c r="R38" s="256"/>
      <c r="S38" s="257"/>
    </row>
    <row r="39" spans="2:26" ht="15" customHeight="1">
      <c r="B39" s="171"/>
      <c r="C39" s="172"/>
      <c r="D39" s="171"/>
      <c r="E39" s="247"/>
      <c r="F39" s="255"/>
      <c r="G39" s="256"/>
      <c r="H39" s="256"/>
      <c r="I39" s="256"/>
      <c r="J39" s="256"/>
      <c r="K39" s="256"/>
      <c r="L39" s="256"/>
      <c r="M39" s="256"/>
      <c r="N39" s="256"/>
      <c r="O39" s="256"/>
      <c r="P39" s="256"/>
      <c r="Q39" s="256"/>
      <c r="R39" s="256"/>
      <c r="S39" s="257"/>
    </row>
    <row r="40" spans="2:26" ht="15" customHeight="1">
      <c r="B40" s="171"/>
      <c r="C40" s="172"/>
      <c r="D40" s="171"/>
      <c r="E40" s="247"/>
      <c r="F40" s="255"/>
      <c r="G40" s="256"/>
      <c r="H40" s="256"/>
      <c r="I40" s="256"/>
      <c r="J40" s="256"/>
      <c r="K40" s="256"/>
      <c r="L40" s="256"/>
      <c r="M40" s="256"/>
      <c r="N40" s="256"/>
      <c r="O40" s="256"/>
      <c r="P40" s="256"/>
      <c r="Q40" s="256"/>
      <c r="R40" s="256"/>
      <c r="S40" s="257"/>
    </row>
    <row r="41" spans="2:26" ht="15" customHeight="1">
      <c r="B41" s="171"/>
      <c r="C41" s="172"/>
      <c r="D41" s="171"/>
      <c r="E41" s="247"/>
      <c r="F41" s="255"/>
      <c r="G41" s="256"/>
      <c r="H41" s="256"/>
      <c r="I41" s="256"/>
      <c r="J41" s="256"/>
      <c r="K41" s="256"/>
      <c r="L41" s="256"/>
      <c r="M41" s="256"/>
      <c r="N41" s="256"/>
      <c r="O41" s="256"/>
      <c r="P41" s="256"/>
      <c r="Q41" s="256"/>
      <c r="R41" s="256"/>
      <c r="S41" s="257"/>
    </row>
    <row r="42" spans="2:26" ht="15" customHeight="1">
      <c r="B42" s="173"/>
      <c r="C42" s="174"/>
      <c r="D42" s="173"/>
      <c r="E42" s="248"/>
      <c r="F42" s="258"/>
      <c r="G42" s="259"/>
      <c r="H42" s="259"/>
      <c r="I42" s="259"/>
      <c r="J42" s="259"/>
      <c r="K42" s="259"/>
      <c r="L42" s="259"/>
      <c r="M42" s="259"/>
      <c r="N42" s="259"/>
      <c r="O42" s="259"/>
      <c r="P42" s="259"/>
      <c r="Q42" s="259"/>
      <c r="R42" s="259"/>
      <c r="S42" s="260"/>
    </row>
    <row r="43" spans="2:26" ht="15" customHeight="1">
      <c r="B43" s="169" t="s">
        <v>117</v>
      </c>
      <c r="C43" s="170"/>
      <c r="D43" s="163" t="s">
        <v>103</v>
      </c>
      <c r="E43" s="164"/>
      <c r="F43" s="175" t="str">
        <f>IF(U43=0,"",U43)</f>
        <v/>
      </c>
      <c r="G43" s="176"/>
      <c r="H43" s="176"/>
      <c r="I43" s="176"/>
      <c r="J43" s="176"/>
      <c r="K43" s="176"/>
      <c r="L43" s="176"/>
      <c r="M43" s="176"/>
      <c r="N43" s="177"/>
      <c r="O43" s="178" t="s">
        <v>19</v>
      </c>
      <c r="P43" s="179"/>
      <c r="Q43" s="180"/>
      <c r="R43" s="181" t="str">
        <f>IF(V43=0,"",V43)</f>
        <v/>
      </c>
      <c r="S43" s="182"/>
      <c r="T43" s="14"/>
      <c r="U43" s="20">
        <f>+KintoneからC006クラウド!S2</f>
        <v>0</v>
      </c>
      <c r="V43" s="21">
        <f>+KintoneからC006クラウド!BV2</f>
        <v>0</v>
      </c>
      <c r="Y43" s="10" t="str">
        <f>IF(F43=0,"",F43)</f>
        <v/>
      </c>
      <c r="Z43" s="10" t="str">
        <f>IF(R43=0,"",R43)</f>
        <v/>
      </c>
    </row>
    <row r="44" spans="2:26" ht="15" customHeight="1">
      <c r="B44" s="171"/>
      <c r="C44" s="172"/>
      <c r="D44" s="165" t="s">
        <v>20</v>
      </c>
      <c r="E44" s="166"/>
      <c r="F44" s="183" t="str">
        <f>IF(U44=0,"",U44)</f>
        <v/>
      </c>
      <c r="G44" s="184"/>
      <c r="H44" s="184"/>
      <c r="I44" s="184"/>
      <c r="J44" s="184"/>
      <c r="K44" s="184"/>
      <c r="L44" s="184"/>
      <c r="M44" s="184"/>
      <c r="N44" s="184"/>
      <c r="O44" s="184"/>
      <c r="P44" s="184"/>
      <c r="Q44" s="184"/>
      <c r="R44" s="184"/>
      <c r="S44" s="185"/>
      <c r="U44" s="20">
        <f>+KintoneからC006クラウド!T2</f>
        <v>0</v>
      </c>
      <c r="Y44" s="10" t="str">
        <f>IF(F44=0,"",F44)</f>
        <v/>
      </c>
    </row>
    <row r="45" spans="2:26" ht="15" customHeight="1">
      <c r="B45" s="171"/>
      <c r="C45" s="172"/>
      <c r="D45" s="165" t="s">
        <v>21</v>
      </c>
      <c r="E45" s="166"/>
      <c r="F45" s="186" t="str">
        <f>IF(U45=0,"",U45)</f>
        <v/>
      </c>
      <c r="G45" s="187"/>
      <c r="H45" s="187"/>
      <c r="I45" s="187"/>
      <c r="J45" s="187"/>
      <c r="K45" s="187"/>
      <c r="L45" s="187"/>
      <c r="M45" s="187"/>
      <c r="N45" s="188"/>
      <c r="O45" s="189" t="s">
        <v>22</v>
      </c>
      <c r="P45" s="190"/>
      <c r="Q45" s="191"/>
      <c r="R45" s="192" t="str">
        <f>IF(V45=0,"",V45)</f>
        <v/>
      </c>
      <c r="S45" s="193"/>
      <c r="T45" s="15"/>
      <c r="U45" s="20">
        <f>+KintoneからC006クラウド!U2</f>
        <v>0</v>
      </c>
      <c r="V45" s="21">
        <f>+KintoneからC006クラウド!V2</f>
        <v>0</v>
      </c>
      <c r="Y45" s="10" t="str">
        <f>IF(F45=0,"",F45)</f>
        <v/>
      </c>
      <c r="Z45" s="10" t="str">
        <f>IF(R45=0,"",R45)</f>
        <v/>
      </c>
    </row>
    <row r="46" spans="2:26" ht="15" customHeight="1">
      <c r="B46" s="171"/>
      <c r="C46" s="172"/>
      <c r="D46" s="165" t="s">
        <v>23</v>
      </c>
      <c r="E46" s="166"/>
      <c r="F46" s="261" t="str">
        <f>IF(U46=0,"",U46)</f>
        <v/>
      </c>
      <c r="G46" s="262"/>
      <c r="H46" s="263"/>
      <c r="I46" s="38" t="s">
        <v>25</v>
      </c>
      <c r="J46" s="197" t="s">
        <v>24</v>
      </c>
      <c r="K46" s="198"/>
      <c r="L46" s="198"/>
      <c r="M46" s="198"/>
      <c r="N46" s="198"/>
      <c r="O46" s="198"/>
      <c r="P46" s="198"/>
      <c r="Q46" s="198"/>
      <c r="R46" s="198"/>
      <c r="S46" s="199"/>
      <c r="U46" s="20">
        <f>+KintoneからC006クラウド!W2</f>
        <v>0</v>
      </c>
      <c r="Y46" s="10" t="str">
        <f>IF(F46=0,"",F46)</f>
        <v/>
      </c>
    </row>
    <row r="47" spans="2:26" ht="15" customHeight="1">
      <c r="B47" s="171"/>
      <c r="C47" s="172"/>
      <c r="D47" s="165" t="s">
        <v>26</v>
      </c>
      <c r="E47" s="166"/>
      <c r="F47" s="264" t="str">
        <f>IF(U47=0,"",U47)</f>
        <v/>
      </c>
      <c r="G47" s="265"/>
      <c r="H47" s="266"/>
      <c r="I47" s="39" t="s">
        <v>25</v>
      </c>
      <c r="J47" s="203" t="s">
        <v>27</v>
      </c>
      <c r="K47" s="204"/>
      <c r="L47" s="204"/>
      <c r="M47" s="204"/>
      <c r="N47" s="204"/>
      <c r="O47" s="204"/>
      <c r="P47" s="204"/>
      <c r="Q47" s="204"/>
      <c r="R47" s="204"/>
      <c r="S47" s="205"/>
      <c r="U47" s="20">
        <f>+KintoneからC006クラウド!X2</f>
        <v>0</v>
      </c>
      <c r="Y47" s="10" t="str">
        <f>IF(F47=0,"",F47)</f>
        <v/>
      </c>
    </row>
    <row r="48" spans="2:26" ht="15" customHeight="1">
      <c r="B48" s="173"/>
      <c r="C48" s="174"/>
      <c r="D48" s="167" t="s">
        <v>28</v>
      </c>
      <c r="E48" s="168"/>
      <c r="F48" s="206">
        <f>SUM(F46:H47)</f>
        <v>0</v>
      </c>
      <c r="G48" s="207"/>
      <c r="H48" s="208"/>
      <c r="I48" s="40" t="s">
        <v>25</v>
      </c>
      <c r="J48" s="160"/>
      <c r="K48" s="161"/>
      <c r="L48" s="161"/>
      <c r="M48" s="161"/>
      <c r="N48" s="161"/>
      <c r="O48" s="161"/>
      <c r="P48" s="161"/>
      <c r="Q48" s="161"/>
      <c r="R48" s="161"/>
      <c r="S48" s="162"/>
    </row>
    <row r="49" spans="2:26" ht="15" customHeight="1">
      <c r="B49" s="169" t="s">
        <v>118</v>
      </c>
      <c r="C49" s="170"/>
      <c r="D49" s="163" t="s">
        <v>103</v>
      </c>
      <c r="E49" s="164"/>
      <c r="F49" s="175" t="str">
        <f>IF(U49=0,"",U49)</f>
        <v/>
      </c>
      <c r="G49" s="176"/>
      <c r="H49" s="176"/>
      <c r="I49" s="176"/>
      <c r="J49" s="176"/>
      <c r="K49" s="176"/>
      <c r="L49" s="176"/>
      <c r="M49" s="176"/>
      <c r="N49" s="177"/>
      <c r="O49" s="178" t="s">
        <v>19</v>
      </c>
      <c r="P49" s="179"/>
      <c r="Q49" s="180"/>
      <c r="R49" s="181" t="str">
        <f>IF(V49=0,"",V49)</f>
        <v/>
      </c>
      <c r="S49" s="182"/>
      <c r="T49" s="14"/>
      <c r="U49" s="20">
        <f>+KintoneからC006クラウド!BW2</f>
        <v>0</v>
      </c>
      <c r="V49" s="21">
        <f>+KintoneからC006クラウド!BY2</f>
        <v>0</v>
      </c>
      <c r="Y49" s="10" t="str">
        <f>IF(F49=0,"",F49)</f>
        <v/>
      </c>
      <c r="Z49" s="10" t="str">
        <f>IF(R49=0,"",R49)</f>
        <v/>
      </c>
    </row>
    <row r="50" spans="2:26" ht="15" customHeight="1">
      <c r="B50" s="171"/>
      <c r="C50" s="172"/>
      <c r="D50" s="165" t="s">
        <v>20</v>
      </c>
      <c r="E50" s="166"/>
      <c r="F50" s="183" t="str">
        <f>IF(U50=0,"",U50)</f>
        <v/>
      </c>
      <c r="G50" s="184"/>
      <c r="H50" s="184"/>
      <c r="I50" s="184"/>
      <c r="J50" s="184"/>
      <c r="K50" s="184"/>
      <c r="L50" s="184"/>
      <c r="M50" s="184"/>
      <c r="N50" s="184"/>
      <c r="O50" s="184"/>
      <c r="P50" s="184"/>
      <c r="Q50" s="184"/>
      <c r="R50" s="184"/>
      <c r="S50" s="185"/>
      <c r="U50" s="20">
        <f>+KintoneからC006クラウド!BX2</f>
        <v>0</v>
      </c>
      <c r="Y50" s="10" t="str">
        <f>IF(F50=0,"",F50)</f>
        <v/>
      </c>
    </row>
    <row r="51" spans="2:26" ht="15" customHeight="1">
      <c r="B51" s="171"/>
      <c r="C51" s="172"/>
      <c r="D51" s="165" t="s">
        <v>21</v>
      </c>
      <c r="E51" s="166"/>
      <c r="F51" s="186" t="str">
        <f>IF(U51=0,"",U51)</f>
        <v/>
      </c>
      <c r="G51" s="187"/>
      <c r="H51" s="187"/>
      <c r="I51" s="187"/>
      <c r="J51" s="187"/>
      <c r="K51" s="187"/>
      <c r="L51" s="187"/>
      <c r="M51" s="187"/>
      <c r="N51" s="188"/>
      <c r="O51" s="189" t="s">
        <v>22</v>
      </c>
      <c r="P51" s="190"/>
      <c r="Q51" s="191"/>
      <c r="R51" s="192" t="str">
        <f>IF(V51=0,"",V51)</f>
        <v/>
      </c>
      <c r="S51" s="193"/>
      <c r="T51" s="15"/>
      <c r="U51" s="20">
        <f>+KintoneからC006クラウド!BZ2</f>
        <v>0</v>
      </c>
      <c r="V51" s="21">
        <f>+KintoneからC006クラウド!CA2</f>
        <v>0</v>
      </c>
      <c r="Y51" s="10" t="str">
        <f>IF(F51=0,"",F51)</f>
        <v/>
      </c>
      <c r="Z51" s="10" t="str">
        <f>IF(R51=0,"",R51)</f>
        <v/>
      </c>
    </row>
    <row r="52" spans="2:26" ht="15" customHeight="1">
      <c r="B52" s="171"/>
      <c r="C52" s="172"/>
      <c r="D52" s="165" t="s">
        <v>23</v>
      </c>
      <c r="E52" s="166"/>
      <c r="F52" s="194" t="str">
        <f>IF(U52=0,"",U52)</f>
        <v/>
      </c>
      <c r="G52" s="195"/>
      <c r="H52" s="196"/>
      <c r="I52" s="38" t="s">
        <v>25</v>
      </c>
      <c r="J52" s="197" t="s">
        <v>24</v>
      </c>
      <c r="K52" s="198"/>
      <c r="L52" s="198"/>
      <c r="M52" s="198"/>
      <c r="N52" s="198"/>
      <c r="O52" s="198"/>
      <c r="P52" s="198"/>
      <c r="Q52" s="198"/>
      <c r="R52" s="198"/>
      <c r="S52" s="199"/>
      <c r="U52" s="20">
        <f>+KintoneからC006クラウド!CB2</f>
        <v>0</v>
      </c>
      <c r="Y52" s="10" t="str">
        <f>IF(F52=0,"",F52)</f>
        <v/>
      </c>
    </row>
    <row r="53" spans="2:26" ht="15" customHeight="1">
      <c r="B53" s="171"/>
      <c r="C53" s="172"/>
      <c r="D53" s="165" t="s">
        <v>26</v>
      </c>
      <c r="E53" s="166"/>
      <c r="F53" s="340" t="str">
        <f>IF(U53=0,"",U53)</f>
        <v/>
      </c>
      <c r="G53" s="341"/>
      <c r="H53" s="342"/>
      <c r="I53" s="39" t="s">
        <v>25</v>
      </c>
      <c r="J53" s="203" t="s">
        <v>27</v>
      </c>
      <c r="K53" s="204"/>
      <c r="L53" s="204"/>
      <c r="M53" s="204"/>
      <c r="N53" s="204"/>
      <c r="O53" s="204"/>
      <c r="P53" s="204"/>
      <c r="Q53" s="204"/>
      <c r="R53" s="204"/>
      <c r="S53" s="205"/>
      <c r="U53" s="20">
        <f>+KintoneからC006クラウド!CC2</f>
        <v>0</v>
      </c>
      <c r="Y53" s="10" t="str">
        <f>IF(F53=0,"",F53)</f>
        <v/>
      </c>
    </row>
    <row r="54" spans="2:26" ht="15" customHeight="1">
      <c r="B54" s="173"/>
      <c r="C54" s="174"/>
      <c r="D54" s="167" t="s">
        <v>28</v>
      </c>
      <c r="E54" s="168"/>
      <c r="F54" s="206">
        <f>SUM(F52:H53)</f>
        <v>0</v>
      </c>
      <c r="G54" s="207"/>
      <c r="H54" s="208"/>
      <c r="I54" s="40" t="s">
        <v>25</v>
      </c>
      <c r="J54" s="160"/>
      <c r="K54" s="161"/>
      <c r="L54" s="161"/>
      <c r="M54" s="161"/>
      <c r="N54" s="161"/>
      <c r="O54" s="161"/>
      <c r="P54" s="161"/>
      <c r="Q54" s="161"/>
      <c r="R54" s="161"/>
      <c r="S54" s="162"/>
    </row>
    <row r="55" spans="2:26" ht="15" customHeight="1">
      <c r="B55" s="169" t="s">
        <v>119</v>
      </c>
      <c r="C55" s="170"/>
      <c r="D55" s="163" t="s">
        <v>103</v>
      </c>
      <c r="E55" s="164"/>
      <c r="F55" s="175" t="str">
        <f>IF(U55=0,"",U55)</f>
        <v/>
      </c>
      <c r="G55" s="176"/>
      <c r="H55" s="176"/>
      <c r="I55" s="176"/>
      <c r="J55" s="176"/>
      <c r="K55" s="176"/>
      <c r="L55" s="176"/>
      <c r="M55" s="176"/>
      <c r="N55" s="177"/>
      <c r="O55" s="178" t="s">
        <v>19</v>
      </c>
      <c r="P55" s="179"/>
      <c r="Q55" s="180"/>
      <c r="R55" s="181" t="str">
        <f>IF(V55=0,"",V55)</f>
        <v/>
      </c>
      <c r="S55" s="182"/>
      <c r="T55" s="14"/>
      <c r="U55" s="20">
        <f>+KintoneからC006クラウド!CE2</f>
        <v>0</v>
      </c>
      <c r="V55" s="21">
        <f>+KintoneからC006クラウド!CG2</f>
        <v>0</v>
      </c>
      <c r="Y55" s="10" t="str">
        <f>IF(F55=0,"",F55)</f>
        <v/>
      </c>
      <c r="Z55" s="10" t="str">
        <f>IF(R55=0,"",R55)</f>
        <v/>
      </c>
    </row>
    <row r="56" spans="2:26" ht="15" customHeight="1">
      <c r="B56" s="171"/>
      <c r="C56" s="172"/>
      <c r="D56" s="165" t="s">
        <v>20</v>
      </c>
      <c r="E56" s="166"/>
      <c r="F56" s="183" t="str">
        <f>IF(U56=0,"",U56)</f>
        <v/>
      </c>
      <c r="G56" s="184"/>
      <c r="H56" s="184"/>
      <c r="I56" s="184"/>
      <c r="J56" s="184"/>
      <c r="K56" s="184"/>
      <c r="L56" s="184"/>
      <c r="M56" s="184"/>
      <c r="N56" s="184"/>
      <c r="O56" s="184"/>
      <c r="P56" s="184"/>
      <c r="Q56" s="184"/>
      <c r="R56" s="184"/>
      <c r="S56" s="185"/>
      <c r="U56" s="20">
        <f>+KintoneからC006クラウド!CF2</f>
        <v>0</v>
      </c>
      <c r="Y56" s="10" t="str">
        <f t="shared" ref="Y56:Y59" si="4">IF(F56=0,"",F56)</f>
        <v/>
      </c>
    </row>
    <row r="57" spans="2:26" ht="15" customHeight="1">
      <c r="B57" s="171"/>
      <c r="C57" s="172"/>
      <c r="D57" s="165" t="s">
        <v>21</v>
      </c>
      <c r="E57" s="166"/>
      <c r="F57" s="186" t="str">
        <f>IF(U57=0,"",U57)</f>
        <v/>
      </c>
      <c r="G57" s="187"/>
      <c r="H57" s="187"/>
      <c r="I57" s="187"/>
      <c r="J57" s="187"/>
      <c r="K57" s="187"/>
      <c r="L57" s="187"/>
      <c r="M57" s="187"/>
      <c r="N57" s="188"/>
      <c r="O57" s="189" t="s">
        <v>22</v>
      </c>
      <c r="P57" s="190"/>
      <c r="Q57" s="191"/>
      <c r="R57" s="192" t="str">
        <f>IF(V57=0,"",V57)</f>
        <v/>
      </c>
      <c r="S57" s="193"/>
      <c r="T57" s="15"/>
      <c r="U57" s="20">
        <f>+KintoneからC006クラウド!CH2</f>
        <v>0</v>
      </c>
      <c r="V57" s="21">
        <f>+KintoneからC006クラウド!CI2</f>
        <v>0</v>
      </c>
      <c r="Y57" s="10" t="str">
        <f t="shared" si="4"/>
        <v/>
      </c>
      <c r="Z57" s="10" t="str">
        <f>IF(R57=0,"",R57)</f>
        <v/>
      </c>
    </row>
    <row r="58" spans="2:26" ht="15" customHeight="1">
      <c r="B58" s="171"/>
      <c r="C58" s="172"/>
      <c r="D58" s="165" t="s">
        <v>23</v>
      </c>
      <c r="E58" s="166"/>
      <c r="F58" s="194" t="str">
        <f>IF(U58=0,"",U58)</f>
        <v/>
      </c>
      <c r="G58" s="195"/>
      <c r="H58" s="196"/>
      <c r="I58" s="38" t="s">
        <v>25</v>
      </c>
      <c r="J58" s="197" t="s">
        <v>24</v>
      </c>
      <c r="K58" s="198"/>
      <c r="L58" s="198"/>
      <c r="M58" s="198"/>
      <c r="N58" s="198"/>
      <c r="O58" s="198"/>
      <c r="P58" s="198"/>
      <c r="Q58" s="198"/>
      <c r="R58" s="198"/>
      <c r="S58" s="199"/>
      <c r="U58" s="20">
        <f>+KintoneからC006クラウド!CJ2</f>
        <v>0</v>
      </c>
      <c r="Y58" s="10" t="str">
        <f t="shared" si="4"/>
        <v/>
      </c>
    </row>
    <row r="59" spans="2:26" ht="15" customHeight="1">
      <c r="B59" s="171"/>
      <c r="C59" s="172"/>
      <c r="D59" s="165" t="s">
        <v>26</v>
      </c>
      <c r="E59" s="166"/>
      <c r="F59" s="200" t="str">
        <f>IF(U59=0,"",U59)</f>
        <v/>
      </c>
      <c r="G59" s="201"/>
      <c r="H59" s="202"/>
      <c r="I59" s="39" t="s">
        <v>25</v>
      </c>
      <c r="J59" s="203" t="s">
        <v>27</v>
      </c>
      <c r="K59" s="204"/>
      <c r="L59" s="204"/>
      <c r="M59" s="204"/>
      <c r="N59" s="204"/>
      <c r="O59" s="204"/>
      <c r="P59" s="204"/>
      <c r="Q59" s="204"/>
      <c r="R59" s="204"/>
      <c r="S59" s="205"/>
      <c r="U59" s="20">
        <f>+KintoneからC006クラウド!CK2</f>
        <v>0</v>
      </c>
      <c r="Y59" s="10" t="str">
        <f t="shared" si="4"/>
        <v/>
      </c>
    </row>
    <row r="60" spans="2:26" ht="15" customHeight="1">
      <c r="B60" s="173"/>
      <c r="C60" s="174"/>
      <c r="D60" s="167" t="s">
        <v>28</v>
      </c>
      <c r="E60" s="168"/>
      <c r="F60" s="206">
        <f>SUM(F58:H59)</f>
        <v>0</v>
      </c>
      <c r="G60" s="207"/>
      <c r="H60" s="208"/>
      <c r="I60" s="40" t="s">
        <v>25</v>
      </c>
      <c r="J60" s="160"/>
      <c r="K60" s="161"/>
      <c r="L60" s="161"/>
      <c r="M60" s="161"/>
      <c r="N60" s="161"/>
      <c r="O60" s="161"/>
      <c r="P60" s="161"/>
      <c r="Q60" s="161"/>
      <c r="R60" s="161"/>
      <c r="S60" s="162"/>
    </row>
    <row r="61" spans="2:26" ht="15" customHeight="1">
      <c r="B61" s="169" t="s">
        <v>189</v>
      </c>
      <c r="C61" s="170"/>
      <c r="D61" s="163" t="s">
        <v>103</v>
      </c>
      <c r="E61" s="164"/>
      <c r="F61" s="175" t="str">
        <f>IF(U61=0,"",U61)</f>
        <v/>
      </c>
      <c r="G61" s="176"/>
      <c r="H61" s="176"/>
      <c r="I61" s="176"/>
      <c r="J61" s="176"/>
      <c r="K61" s="176"/>
      <c r="L61" s="176"/>
      <c r="M61" s="176"/>
      <c r="N61" s="177"/>
      <c r="O61" s="178" t="s">
        <v>19</v>
      </c>
      <c r="P61" s="179"/>
      <c r="Q61" s="180"/>
      <c r="R61" s="181" t="str">
        <f>IF(V61=0,"",V61)</f>
        <v/>
      </c>
      <c r="S61" s="182"/>
      <c r="T61" s="14"/>
      <c r="U61" s="20">
        <f>+KintoneからC006クラウド!CZ2</f>
        <v>0</v>
      </c>
      <c r="V61" s="21">
        <f>+KintoneからC006クラウド!DA2</f>
        <v>0</v>
      </c>
      <c r="Y61" s="10" t="str">
        <f>IF(F61=0,"",F61)</f>
        <v/>
      </c>
      <c r="Z61" s="10" t="str">
        <f>IF(R61=0,"",R61)</f>
        <v/>
      </c>
    </row>
    <row r="62" spans="2:26" ht="15" customHeight="1">
      <c r="B62" s="171"/>
      <c r="C62" s="172"/>
      <c r="D62" s="165" t="s">
        <v>20</v>
      </c>
      <c r="E62" s="166"/>
      <c r="F62" s="183" t="str">
        <f>IF(U62=0,"",U62)</f>
        <v/>
      </c>
      <c r="G62" s="184"/>
      <c r="H62" s="184"/>
      <c r="I62" s="184"/>
      <c r="J62" s="184"/>
      <c r="K62" s="184"/>
      <c r="L62" s="184"/>
      <c r="M62" s="184"/>
      <c r="N62" s="184"/>
      <c r="O62" s="184"/>
      <c r="P62" s="184"/>
      <c r="Q62" s="184"/>
      <c r="R62" s="184"/>
      <c r="S62" s="185"/>
      <c r="U62" s="20">
        <f>+KintoneからC006クラウド!DB2</f>
        <v>0</v>
      </c>
      <c r="Y62" s="10" t="str">
        <f t="shared" ref="Y62:Y65" si="5">IF(F62=0,"",F62)</f>
        <v/>
      </c>
    </row>
    <row r="63" spans="2:26" ht="15" customHeight="1">
      <c r="B63" s="171"/>
      <c r="C63" s="172"/>
      <c r="D63" s="165" t="s">
        <v>21</v>
      </c>
      <c r="E63" s="166"/>
      <c r="F63" s="186" t="str">
        <f>IF(U63=0,"",U63)</f>
        <v/>
      </c>
      <c r="G63" s="187"/>
      <c r="H63" s="187"/>
      <c r="I63" s="187"/>
      <c r="J63" s="187"/>
      <c r="K63" s="187"/>
      <c r="L63" s="187"/>
      <c r="M63" s="187"/>
      <c r="N63" s="188"/>
      <c r="O63" s="189" t="s">
        <v>22</v>
      </c>
      <c r="P63" s="190"/>
      <c r="Q63" s="191"/>
      <c r="R63" s="192" t="str">
        <f>IF(V63=0,"",V63)</f>
        <v/>
      </c>
      <c r="S63" s="193"/>
      <c r="T63" s="15"/>
      <c r="U63" s="20">
        <f>+KintoneからC006クラウド!DC2</f>
        <v>0</v>
      </c>
      <c r="V63" s="21">
        <f>+KintoneからC006クラウド!DD2</f>
        <v>0</v>
      </c>
      <c r="Y63" s="10" t="str">
        <f t="shared" si="5"/>
        <v/>
      </c>
      <c r="Z63" s="10" t="str">
        <f>IF(R63=0,"",R63)</f>
        <v/>
      </c>
    </row>
    <row r="64" spans="2:26" ht="15" customHeight="1">
      <c r="B64" s="171"/>
      <c r="C64" s="172"/>
      <c r="D64" s="165" t="s">
        <v>23</v>
      </c>
      <c r="E64" s="166"/>
      <c r="F64" s="194" t="str">
        <f>IF(U64=0,"",U64)</f>
        <v/>
      </c>
      <c r="G64" s="195"/>
      <c r="H64" s="196"/>
      <c r="I64" s="38" t="s">
        <v>25</v>
      </c>
      <c r="J64" s="197" t="s">
        <v>24</v>
      </c>
      <c r="K64" s="198"/>
      <c r="L64" s="198"/>
      <c r="M64" s="198"/>
      <c r="N64" s="198"/>
      <c r="O64" s="198"/>
      <c r="P64" s="198"/>
      <c r="Q64" s="198"/>
      <c r="R64" s="198"/>
      <c r="S64" s="199"/>
      <c r="U64" s="20">
        <f>+KintoneからC006クラウド!DE2</f>
        <v>0</v>
      </c>
      <c r="Y64" s="10" t="str">
        <f t="shared" si="5"/>
        <v/>
      </c>
    </row>
    <row r="65" spans="2:26" ht="15" customHeight="1">
      <c r="B65" s="171"/>
      <c r="C65" s="172"/>
      <c r="D65" s="165" t="s">
        <v>26</v>
      </c>
      <c r="E65" s="166"/>
      <c r="F65" s="200" t="str">
        <f>IF(U65=0,"",U65)</f>
        <v/>
      </c>
      <c r="G65" s="201"/>
      <c r="H65" s="202"/>
      <c r="I65" s="39" t="s">
        <v>25</v>
      </c>
      <c r="J65" s="203" t="s">
        <v>27</v>
      </c>
      <c r="K65" s="204"/>
      <c r="L65" s="204"/>
      <c r="M65" s="204"/>
      <c r="N65" s="204"/>
      <c r="O65" s="204"/>
      <c r="P65" s="204"/>
      <c r="Q65" s="204"/>
      <c r="R65" s="204"/>
      <c r="S65" s="205"/>
      <c r="U65" s="20">
        <f>+KintoneからC006クラウド!DF2</f>
        <v>0</v>
      </c>
      <c r="Y65" s="10" t="str">
        <f t="shared" si="5"/>
        <v/>
      </c>
    </row>
    <row r="66" spans="2:26" ht="15" customHeight="1">
      <c r="B66" s="173"/>
      <c r="C66" s="174"/>
      <c r="D66" s="167" t="s">
        <v>28</v>
      </c>
      <c r="E66" s="168"/>
      <c r="F66" s="206">
        <f>SUM(F64:H65)</f>
        <v>0</v>
      </c>
      <c r="G66" s="207"/>
      <c r="H66" s="208"/>
      <c r="I66" s="40" t="s">
        <v>25</v>
      </c>
      <c r="J66" s="160"/>
      <c r="K66" s="161"/>
      <c r="L66" s="161"/>
      <c r="M66" s="161"/>
      <c r="N66" s="161"/>
      <c r="O66" s="161"/>
      <c r="P66" s="161"/>
      <c r="Q66" s="161"/>
      <c r="R66" s="161"/>
      <c r="S66" s="162"/>
    </row>
    <row r="67" spans="2:26" ht="15" customHeight="1">
      <c r="B67" s="169" t="s">
        <v>190</v>
      </c>
      <c r="C67" s="170"/>
      <c r="D67" s="163" t="s">
        <v>103</v>
      </c>
      <c r="E67" s="164"/>
      <c r="F67" s="175" t="str">
        <f>IF(U67=0,"",U67)</f>
        <v/>
      </c>
      <c r="G67" s="176"/>
      <c r="H67" s="176"/>
      <c r="I67" s="176"/>
      <c r="J67" s="176"/>
      <c r="K67" s="176"/>
      <c r="L67" s="176"/>
      <c r="M67" s="176"/>
      <c r="N67" s="177"/>
      <c r="O67" s="178" t="s">
        <v>19</v>
      </c>
      <c r="P67" s="179"/>
      <c r="Q67" s="180"/>
      <c r="R67" s="181" t="str">
        <f>IF(V67=0,"",V67)</f>
        <v/>
      </c>
      <c r="S67" s="182"/>
      <c r="T67" s="14"/>
      <c r="U67" s="20">
        <f>+KintoneからC006クラウド!DH2</f>
        <v>0</v>
      </c>
      <c r="V67" s="21">
        <f>+KintoneからC006クラウド!DI2</f>
        <v>0</v>
      </c>
      <c r="Y67" s="10" t="str">
        <f>IF(F67=0,"",F67)</f>
        <v/>
      </c>
      <c r="Z67" s="10" t="str">
        <f>IF(R67=0,"",R67)</f>
        <v/>
      </c>
    </row>
    <row r="68" spans="2:26" ht="15" customHeight="1">
      <c r="B68" s="171"/>
      <c r="C68" s="172"/>
      <c r="D68" s="165" t="s">
        <v>20</v>
      </c>
      <c r="E68" s="166"/>
      <c r="F68" s="183" t="str">
        <f>IF(U68=0,"",U68)</f>
        <v/>
      </c>
      <c r="G68" s="184"/>
      <c r="H68" s="184"/>
      <c r="I68" s="184"/>
      <c r="J68" s="184"/>
      <c r="K68" s="184"/>
      <c r="L68" s="184"/>
      <c r="M68" s="184"/>
      <c r="N68" s="184"/>
      <c r="O68" s="184"/>
      <c r="P68" s="184"/>
      <c r="Q68" s="184"/>
      <c r="R68" s="184"/>
      <c r="S68" s="185"/>
      <c r="U68" s="20">
        <f>+KintoneからC006クラウド!DJ2</f>
        <v>0</v>
      </c>
      <c r="Y68" s="10" t="str">
        <f t="shared" ref="Y68:Y71" si="6">IF(F68=0,"",F68)</f>
        <v/>
      </c>
    </row>
    <row r="69" spans="2:26" ht="15" customHeight="1">
      <c r="B69" s="171"/>
      <c r="C69" s="172"/>
      <c r="D69" s="165" t="s">
        <v>21</v>
      </c>
      <c r="E69" s="166"/>
      <c r="F69" s="186" t="str">
        <f>IF(U69=0,"",U69)</f>
        <v/>
      </c>
      <c r="G69" s="187"/>
      <c r="H69" s="187"/>
      <c r="I69" s="187"/>
      <c r="J69" s="187"/>
      <c r="K69" s="187"/>
      <c r="L69" s="187"/>
      <c r="M69" s="187"/>
      <c r="N69" s="188"/>
      <c r="O69" s="189" t="s">
        <v>22</v>
      </c>
      <c r="P69" s="190"/>
      <c r="Q69" s="191"/>
      <c r="R69" s="192" t="str">
        <f>IF(V69=0,"",V69)</f>
        <v/>
      </c>
      <c r="S69" s="193"/>
      <c r="T69" s="15"/>
      <c r="U69" s="20">
        <f>+KintoneからC006クラウド!DK2</f>
        <v>0</v>
      </c>
      <c r="V69" s="21">
        <f>+KintoneからC006クラウド!DL2</f>
        <v>0</v>
      </c>
      <c r="Y69" s="10" t="str">
        <f t="shared" si="6"/>
        <v/>
      </c>
      <c r="Z69" s="10" t="str">
        <f>IF(R69=0,"",R69)</f>
        <v/>
      </c>
    </row>
    <row r="70" spans="2:26" ht="15" customHeight="1">
      <c r="B70" s="171"/>
      <c r="C70" s="172"/>
      <c r="D70" s="165" t="s">
        <v>23</v>
      </c>
      <c r="E70" s="166"/>
      <c r="F70" s="194" t="str">
        <f>IF(U70=0,"",U70)</f>
        <v/>
      </c>
      <c r="G70" s="195"/>
      <c r="H70" s="196"/>
      <c r="I70" s="38" t="s">
        <v>25</v>
      </c>
      <c r="J70" s="197" t="s">
        <v>24</v>
      </c>
      <c r="K70" s="198"/>
      <c r="L70" s="198"/>
      <c r="M70" s="198"/>
      <c r="N70" s="198"/>
      <c r="O70" s="198"/>
      <c r="P70" s="198"/>
      <c r="Q70" s="198"/>
      <c r="R70" s="198"/>
      <c r="S70" s="199"/>
      <c r="U70" s="20">
        <f>+KintoneからC006クラウド!DM2</f>
        <v>0</v>
      </c>
      <c r="Y70" s="10" t="str">
        <f t="shared" si="6"/>
        <v/>
      </c>
    </row>
    <row r="71" spans="2:26" ht="15" customHeight="1">
      <c r="B71" s="171"/>
      <c r="C71" s="172"/>
      <c r="D71" s="165" t="s">
        <v>26</v>
      </c>
      <c r="E71" s="166"/>
      <c r="F71" s="200" t="str">
        <f>IF(U71=0,"",U71)</f>
        <v/>
      </c>
      <c r="G71" s="201"/>
      <c r="H71" s="202"/>
      <c r="I71" s="39" t="s">
        <v>25</v>
      </c>
      <c r="J71" s="203" t="s">
        <v>27</v>
      </c>
      <c r="K71" s="204"/>
      <c r="L71" s="204"/>
      <c r="M71" s="204"/>
      <c r="N71" s="204"/>
      <c r="O71" s="204"/>
      <c r="P71" s="204"/>
      <c r="Q71" s="204"/>
      <c r="R71" s="204"/>
      <c r="S71" s="205"/>
      <c r="U71" s="20">
        <f>+KintoneからC006クラウド!DN2</f>
        <v>0</v>
      </c>
      <c r="Y71" s="10" t="str">
        <f t="shared" si="6"/>
        <v/>
      </c>
    </row>
    <row r="72" spans="2:26" ht="15" customHeight="1">
      <c r="B72" s="173"/>
      <c r="C72" s="174"/>
      <c r="D72" s="167" t="s">
        <v>28</v>
      </c>
      <c r="E72" s="168"/>
      <c r="F72" s="206">
        <f>SUM(F70:H71)</f>
        <v>0</v>
      </c>
      <c r="G72" s="207"/>
      <c r="H72" s="208"/>
      <c r="I72" s="40" t="s">
        <v>25</v>
      </c>
      <c r="J72" s="160"/>
      <c r="K72" s="161"/>
      <c r="L72" s="161"/>
      <c r="M72" s="161"/>
      <c r="N72" s="161"/>
      <c r="O72" s="161"/>
      <c r="P72" s="161"/>
      <c r="Q72" s="161"/>
      <c r="R72" s="161"/>
      <c r="S72" s="162"/>
    </row>
    <row r="73" spans="2:26" ht="6" customHeight="1">
      <c r="B73" s="58"/>
      <c r="C73" s="52"/>
      <c r="D73" s="47"/>
      <c r="E73" s="47"/>
      <c r="F73" s="55"/>
      <c r="G73" s="55"/>
      <c r="H73" s="55"/>
      <c r="I73" s="53"/>
      <c r="J73" s="54"/>
      <c r="K73" s="54"/>
      <c r="L73" s="54"/>
      <c r="M73" s="54"/>
      <c r="N73" s="54"/>
      <c r="O73" s="54"/>
      <c r="P73" s="54"/>
      <c r="Q73" s="54"/>
      <c r="R73" s="54"/>
      <c r="S73" s="54"/>
    </row>
    <row r="74" spans="2:26" ht="15" customHeight="1">
      <c r="B74" s="343" t="s">
        <v>95</v>
      </c>
      <c r="C74" s="344"/>
      <c r="D74" s="344"/>
      <c r="E74" s="344"/>
      <c r="F74" s="344"/>
      <c r="G74" s="344"/>
      <c r="H74" s="344"/>
      <c r="I74" s="344"/>
      <c r="J74" s="344"/>
      <c r="K74" s="344"/>
      <c r="L74" s="344"/>
      <c r="M74" s="344"/>
      <c r="N74" s="344"/>
      <c r="O74" s="344"/>
      <c r="P74" s="344"/>
      <c r="Q74" s="344"/>
      <c r="R74" s="344"/>
      <c r="S74" s="345"/>
    </row>
    <row r="75" spans="2:26" ht="50" customHeight="1">
      <c r="B75" s="277" t="s">
        <v>120</v>
      </c>
      <c r="C75" s="278"/>
      <c r="D75" s="243" t="s">
        <v>60</v>
      </c>
      <c r="E75" s="244"/>
      <c r="F75" s="249" t="str">
        <f>IF(V75=0,"",V75)</f>
        <v/>
      </c>
      <c r="G75" s="250"/>
      <c r="H75" s="250"/>
      <c r="I75" s="250"/>
      <c r="J75" s="250"/>
      <c r="K75" s="250"/>
      <c r="L75" s="250"/>
      <c r="M75" s="250"/>
      <c r="N75" s="250"/>
      <c r="O75" s="250"/>
      <c r="P75" s="250"/>
      <c r="Q75" s="250"/>
      <c r="R75" s="250"/>
      <c r="S75" s="251"/>
      <c r="V75" s="21">
        <f>+KintoneからC006クラウド!N2</f>
        <v>0</v>
      </c>
      <c r="Y75" s="10" t="str">
        <f>IF(F75=0,"",F75)</f>
        <v/>
      </c>
    </row>
    <row r="76" spans="2:26" ht="15" customHeight="1">
      <c r="B76" s="169" t="s">
        <v>121</v>
      </c>
      <c r="C76" s="170"/>
      <c r="D76" s="245" t="s">
        <v>59</v>
      </c>
      <c r="E76" s="246"/>
      <c r="F76" s="252" t="str">
        <f>IF(V76=0,"",V76)</f>
        <v/>
      </c>
      <c r="G76" s="253"/>
      <c r="H76" s="253"/>
      <c r="I76" s="253"/>
      <c r="J76" s="253"/>
      <c r="K76" s="253"/>
      <c r="L76" s="253"/>
      <c r="M76" s="253"/>
      <c r="N76" s="253"/>
      <c r="O76" s="253"/>
      <c r="P76" s="253"/>
      <c r="Q76" s="253"/>
      <c r="R76" s="253"/>
      <c r="S76" s="254"/>
      <c r="V76" s="21">
        <f>+KintoneからC006クラウド!Z2</f>
        <v>0</v>
      </c>
      <c r="Y76" s="10" t="str">
        <f>IF(F76=0,"",F76)</f>
        <v/>
      </c>
    </row>
    <row r="77" spans="2:26" ht="15" customHeight="1">
      <c r="B77" s="171"/>
      <c r="C77" s="172"/>
      <c r="D77" s="171"/>
      <c r="E77" s="247"/>
      <c r="F77" s="255"/>
      <c r="G77" s="256"/>
      <c r="H77" s="256"/>
      <c r="I77" s="256"/>
      <c r="J77" s="256"/>
      <c r="K77" s="256"/>
      <c r="L77" s="256"/>
      <c r="M77" s="256"/>
      <c r="N77" s="256"/>
      <c r="O77" s="256"/>
      <c r="P77" s="256"/>
      <c r="Q77" s="256"/>
      <c r="R77" s="256"/>
      <c r="S77" s="257"/>
    </row>
    <row r="78" spans="2:26" ht="15" customHeight="1">
      <c r="B78" s="171"/>
      <c r="C78" s="172"/>
      <c r="D78" s="171"/>
      <c r="E78" s="247"/>
      <c r="F78" s="255"/>
      <c r="G78" s="256"/>
      <c r="H78" s="256"/>
      <c r="I78" s="256"/>
      <c r="J78" s="256"/>
      <c r="K78" s="256"/>
      <c r="L78" s="256"/>
      <c r="M78" s="256"/>
      <c r="N78" s="256"/>
      <c r="O78" s="256"/>
      <c r="P78" s="256"/>
      <c r="Q78" s="256"/>
      <c r="R78" s="256"/>
      <c r="S78" s="257"/>
    </row>
    <row r="79" spans="2:26" ht="15" customHeight="1">
      <c r="B79" s="171"/>
      <c r="C79" s="172"/>
      <c r="D79" s="171"/>
      <c r="E79" s="247"/>
      <c r="F79" s="255"/>
      <c r="G79" s="256"/>
      <c r="H79" s="256"/>
      <c r="I79" s="256"/>
      <c r="J79" s="256"/>
      <c r="K79" s="256"/>
      <c r="L79" s="256"/>
      <c r="M79" s="256"/>
      <c r="N79" s="256"/>
      <c r="O79" s="256"/>
      <c r="P79" s="256"/>
      <c r="Q79" s="256"/>
      <c r="R79" s="256"/>
      <c r="S79" s="257"/>
    </row>
    <row r="80" spans="2:26" ht="15" customHeight="1">
      <c r="B80" s="171"/>
      <c r="C80" s="172"/>
      <c r="D80" s="171"/>
      <c r="E80" s="247"/>
      <c r="F80" s="255"/>
      <c r="G80" s="256"/>
      <c r="H80" s="256"/>
      <c r="I80" s="256"/>
      <c r="J80" s="256"/>
      <c r="K80" s="256"/>
      <c r="L80" s="256"/>
      <c r="M80" s="256"/>
      <c r="N80" s="256"/>
      <c r="O80" s="256"/>
      <c r="P80" s="256"/>
      <c r="Q80" s="256"/>
      <c r="R80" s="256"/>
      <c r="S80" s="257"/>
    </row>
    <row r="81" spans="2:26" ht="15" customHeight="1">
      <c r="B81" s="173"/>
      <c r="C81" s="174"/>
      <c r="D81" s="173"/>
      <c r="E81" s="248"/>
      <c r="F81" s="258"/>
      <c r="G81" s="259"/>
      <c r="H81" s="259"/>
      <c r="I81" s="259"/>
      <c r="J81" s="259"/>
      <c r="K81" s="259"/>
      <c r="L81" s="259"/>
      <c r="M81" s="259"/>
      <c r="N81" s="259"/>
      <c r="O81" s="259"/>
      <c r="P81" s="259"/>
      <c r="Q81" s="259"/>
      <c r="R81" s="259"/>
      <c r="S81" s="260"/>
    </row>
    <row r="82" spans="2:26" ht="15" customHeight="1">
      <c r="B82" s="169" t="s">
        <v>122</v>
      </c>
      <c r="C82" s="170"/>
      <c r="D82" s="163" t="s">
        <v>103</v>
      </c>
      <c r="E82" s="164"/>
      <c r="F82" s="175" t="str">
        <f>IF(U82=0,"",U82)</f>
        <v/>
      </c>
      <c r="G82" s="176"/>
      <c r="H82" s="176"/>
      <c r="I82" s="176"/>
      <c r="J82" s="176"/>
      <c r="K82" s="176"/>
      <c r="L82" s="176"/>
      <c r="M82" s="176"/>
      <c r="N82" s="177"/>
      <c r="O82" s="178" t="s">
        <v>19</v>
      </c>
      <c r="P82" s="179"/>
      <c r="Q82" s="180"/>
      <c r="R82" s="181" t="str">
        <f>IF(V82=0,"",V82)</f>
        <v/>
      </c>
      <c r="S82" s="182"/>
      <c r="T82" s="14"/>
      <c r="U82" s="20">
        <f>+KintoneからC006クラウド!AA2</f>
        <v>0</v>
      </c>
      <c r="V82" s="21">
        <f>+KintoneからC006クラウド!CN2</f>
        <v>0</v>
      </c>
      <c r="Y82" s="10" t="str">
        <f t="shared" ref="Y82:Y84" si="7">IF(F82=0,"",F82)</f>
        <v/>
      </c>
      <c r="Z82" s="10" t="str">
        <f>IF(R82=0,"",R82)</f>
        <v/>
      </c>
    </row>
    <row r="83" spans="2:26" ht="15" customHeight="1">
      <c r="B83" s="171"/>
      <c r="C83" s="172"/>
      <c r="D83" s="165" t="s">
        <v>20</v>
      </c>
      <c r="E83" s="166"/>
      <c r="F83" s="183" t="str">
        <f>IF(U83=0,"",U83)</f>
        <v/>
      </c>
      <c r="G83" s="184"/>
      <c r="H83" s="184"/>
      <c r="I83" s="184"/>
      <c r="J83" s="184"/>
      <c r="K83" s="184"/>
      <c r="L83" s="184"/>
      <c r="M83" s="184"/>
      <c r="N83" s="184"/>
      <c r="O83" s="184"/>
      <c r="P83" s="184"/>
      <c r="Q83" s="184"/>
      <c r="R83" s="184"/>
      <c r="S83" s="185"/>
      <c r="U83" s="20">
        <f>+KintoneからC006クラウド!AB2</f>
        <v>0</v>
      </c>
      <c r="Y83" s="10" t="str">
        <f t="shared" si="7"/>
        <v/>
      </c>
    </row>
    <row r="84" spans="2:26" ht="15" customHeight="1">
      <c r="B84" s="171"/>
      <c r="C84" s="172"/>
      <c r="D84" s="165" t="s">
        <v>21</v>
      </c>
      <c r="E84" s="166"/>
      <c r="F84" s="186" t="str">
        <f>IF(U84=0,"",U84)</f>
        <v/>
      </c>
      <c r="G84" s="187"/>
      <c r="H84" s="187"/>
      <c r="I84" s="187"/>
      <c r="J84" s="187"/>
      <c r="K84" s="187"/>
      <c r="L84" s="187"/>
      <c r="M84" s="187"/>
      <c r="N84" s="188"/>
      <c r="O84" s="189" t="s">
        <v>22</v>
      </c>
      <c r="P84" s="190"/>
      <c r="Q84" s="191"/>
      <c r="R84" s="192" t="str">
        <f>IF(V84=0,"",V84)</f>
        <v/>
      </c>
      <c r="S84" s="193"/>
      <c r="T84" s="15"/>
      <c r="U84" s="20">
        <f>+KintoneからC006クラウド!AC2</f>
        <v>0</v>
      </c>
      <c r="V84" s="21">
        <f>+KintoneからC006クラウド!AD2</f>
        <v>0</v>
      </c>
      <c r="Y84" s="10" t="str">
        <f t="shared" si="7"/>
        <v/>
      </c>
      <c r="Z84" s="10" t="str">
        <f>IF(R84=0,"",R84)</f>
        <v/>
      </c>
    </row>
    <row r="85" spans="2:26" ht="15" customHeight="1">
      <c r="B85" s="171"/>
      <c r="C85" s="172"/>
      <c r="D85" s="165" t="s">
        <v>23</v>
      </c>
      <c r="E85" s="166"/>
      <c r="F85" s="261" t="str">
        <f>IF(U85=0,"",U85)</f>
        <v/>
      </c>
      <c r="G85" s="262"/>
      <c r="H85" s="263"/>
      <c r="I85" s="38" t="s">
        <v>25</v>
      </c>
      <c r="J85" s="197" t="s">
        <v>24</v>
      </c>
      <c r="K85" s="198"/>
      <c r="L85" s="198"/>
      <c r="M85" s="198"/>
      <c r="N85" s="198"/>
      <c r="O85" s="198"/>
      <c r="P85" s="198"/>
      <c r="Q85" s="198"/>
      <c r="R85" s="198"/>
      <c r="S85" s="199"/>
      <c r="U85" s="20">
        <f>+KintoneからC006クラウド!AE2</f>
        <v>0</v>
      </c>
      <c r="Y85" s="10" t="str">
        <f>IF(F85=0,"",F85)</f>
        <v/>
      </c>
    </row>
    <row r="86" spans="2:26" ht="15" customHeight="1">
      <c r="B86" s="171"/>
      <c r="C86" s="172"/>
      <c r="D86" s="165" t="s">
        <v>26</v>
      </c>
      <c r="E86" s="166"/>
      <c r="F86" s="264" t="str">
        <f>IF(U86=0,"",U86)</f>
        <v/>
      </c>
      <c r="G86" s="265"/>
      <c r="H86" s="266"/>
      <c r="I86" s="39" t="s">
        <v>25</v>
      </c>
      <c r="J86" s="203" t="s">
        <v>27</v>
      </c>
      <c r="K86" s="204"/>
      <c r="L86" s="204"/>
      <c r="M86" s="204"/>
      <c r="N86" s="204"/>
      <c r="O86" s="204"/>
      <c r="P86" s="204"/>
      <c r="Q86" s="204"/>
      <c r="R86" s="204"/>
      <c r="S86" s="205"/>
      <c r="U86" s="20">
        <f>+KintoneからC006クラウド!AF2</f>
        <v>0</v>
      </c>
      <c r="Y86" s="10" t="str">
        <f>IF(F86=0,"",F86)</f>
        <v/>
      </c>
    </row>
    <row r="87" spans="2:26" ht="15" customHeight="1">
      <c r="B87" s="173"/>
      <c r="C87" s="174"/>
      <c r="D87" s="167" t="s">
        <v>28</v>
      </c>
      <c r="E87" s="168"/>
      <c r="F87" s="206">
        <f>SUM(F85:H86)</f>
        <v>0</v>
      </c>
      <c r="G87" s="207"/>
      <c r="H87" s="208"/>
      <c r="I87" s="40" t="s">
        <v>25</v>
      </c>
      <c r="J87" s="160"/>
      <c r="K87" s="161"/>
      <c r="L87" s="161"/>
      <c r="M87" s="161"/>
      <c r="N87" s="161"/>
      <c r="O87" s="161"/>
      <c r="P87" s="161"/>
      <c r="Q87" s="161"/>
      <c r="R87" s="161"/>
      <c r="S87" s="162"/>
    </row>
    <row r="88" spans="2:26" ht="15" customHeight="1">
      <c r="B88" s="169" t="s">
        <v>123</v>
      </c>
      <c r="C88" s="170"/>
      <c r="D88" s="163" t="s">
        <v>103</v>
      </c>
      <c r="E88" s="164"/>
      <c r="F88" s="175" t="str">
        <f>IF(U88=0,"",U88)</f>
        <v/>
      </c>
      <c r="G88" s="176"/>
      <c r="H88" s="176"/>
      <c r="I88" s="176"/>
      <c r="J88" s="176"/>
      <c r="K88" s="176"/>
      <c r="L88" s="176"/>
      <c r="M88" s="176"/>
      <c r="N88" s="177"/>
      <c r="O88" s="178" t="s">
        <v>19</v>
      </c>
      <c r="P88" s="179"/>
      <c r="Q88" s="180"/>
      <c r="R88" s="181" t="str">
        <f>IF(V88=0,"",V88)</f>
        <v/>
      </c>
      <c r="S88" s="182"/>
      <c r="T88" s="14"/>
      <c r="U88" s="20">
        <f>+KintoneからC006クラウド!AH2</f>
        <v>0</v>
      </c>
      <c r="V88" s="21">
        <f>+KintoneからC006クラウド!CO2</f>
        <v>0</v>
      </c>
      <c r="Y88" s="10" t="str">
        <f t="shared" ref="Y88:Y90" si="8">IF(F88=0,"",F88)</f>
        <v/>
      </c>
      <c r="Z88" s="10" t="str">
        <f>IF(R88=0,"",R88)</f>
        <v/>
      </c>
    </row>
    <row r="89" spans="2:26" ht="15" customHeight="1">
      <c r="B89" s="171"/>
      <c r="C89" s="172"/>
      <c r="D89" s="165" t="s">
        <v>20</v>
      </c>
      <c r="E89" s="166"/>
      <c r="F89" s="183" t="str">
        <f>IF(U89=0,"",U89)</f>
        <v/>
      </c>
      <c r="G89" s="184"/>
      <c r="H89" s="184"/>
      <c r="I89" s="184"/>
      <c r="J89" s="184"/>
      <c r="K89" s="184"/>
      <c r="L89" s="184"/>
      <c r="M89" s="184"/>
      <c r="N89" s="184"/>
      <c r="O89" s="184"/>
      <c r="P89" s="184"/>
      <c r="Q89" s="184"/>
      <c r="R89" s="184"/>
      <c r="S89" s="185"/>
      <c r="U89" s="20">
        <f>+KintoneからC006クラウド!AI2</f>
        <v>0</v>
      </c>
      <c r="Y89" s="10" t="str">
        <f t="shared" si="8"/>
        <v/>
      </c>
    </row>
    <row r="90" spans="2:26" ht="15" customHeight="1">
      <c r="B90" s="171"/>
      <c r="C90" s="172"/>
      <c r="D90" s="165" t="s">
        <v>21</v>
      </c>
      <c r="E90" s="166"/>
      <c r="F90" s="186" t="str">
        <f>IF(U90=0,"",U90)</f>
        <v/>
      </c>
      <c r="G90" s="187"/>
      <c r="H90" s="187"/>
      <c r="I90" s="187"/>
      <c r="J90" s="187"/>
      <c r="K90" s="187"/>
      <c r="L90" s="187"/>
      <c r="M90" s="187"/>
      <c r="N90" s="188"/>
      <c r="O90" s="189" t="s">
        <v>22</v>
      </c>
      <c r="P90" s="190"/>
      <c r="Q90" s="191"/>
      <c r="R90" s="192" t="str">
        <f>IF(V90=0,"",V90)</f>
        <v/>
      </c>
      <c r="S90" s="193"/>
      <c r="T90" s="15"/>
      <c r="U90" s="20">
        <f>+KintoneからC006クラウド!AJ2</f>
        <v>0</v>
      </c>
      <c r="V90" s="21">
        <f>+KintoneからC006クラウド!AK2</f>
        <v>0</v>
      </c>
      <c r="Y90" s="10" t="str">
        <f t="shared" si="8"/>
        <v/>
      </c>
      <c r="Z90" s="10" t="str">
        <f>IF(R90=0,"",R90)</f>
        <v/>
      </c>
    </row>
    <row r="91" spans="2:26" ht="15" customHeight="1">
      <c r="B91" s="171"/>
      <c r="C91" s="172"/>
      <c r="D91" s="165" t="s">
        <v>23</v>
      </c>
      <c r="E91" s="166"/>
      <c r="F91" s="194" t="str">
        <f>IF(U91=0,"",U91)</f>
        <v/>
      </c>
      <c r="G91" s="195"/>
      <c r="H91" s="196"/>
      <c r="I91" s="38" t="s">
        <v>25</v>
      </c>
      <c r="J91" s="197" t="s">
        <v>24</v>
      </c>
      <c r="K91" s="198"/>
      <c r="L91" s="198"/>
      <c r="M91" s="198"/>
      <c r="N91" s="198"/>
      <c r="O91" s="198"/>
      <c r="P91" s="198"/>
      <c r="Q91" s="198"/>
      <c r="R91" s="198"/>
      <c r="S91" s="199"/>
      <c r="U91" s="20">
        <f>+KintoneからC006クラウド!AL2</f>
        <v>0</v>
      </c>
      <c r="Y91" s="10" t="str">
        <f>IF(F91=0,"",F91)</f>
        <v/>
      </c>
    </row>
    <row r="92" spans="2:26" ht="15" customHeight="1">
      <c r="B92" s="171"/>
      <c r="C92" s="172"/>
      <c r="D92" s="165" t="s">
        <v>26</v>
      </c>
      <c r="E92" s="166"/>
      <c r="F92" s="200" t="str">
        <f>IF(U92=0,"",U92)</f>
        <v/>
      </c>
      <c r="G92" s="201"/>
      <c r="H92" s="202"/>
      <c r="I92" s="39" t="s">
        <v>25</v>
      </c>
      <c r="J92" s="203" t="s">
        <v>27</v>
      </c>
      <c r="K92" s="204"/>
      <c r="L92" s="204"/>
      <c r="M92" s="204"/>
      <c r="N92" s="204"/>
      <c r="O92" s="204"/>
      <c r="P92" s="204"/>
      <c r="Q92" s="204"/>
      <c r="R92" s="204"/>
      <c r="S92" s="205"/>
      <c r="U92" s="20">
        <f>+KintoneからC006クラウド!AM2</f>
        <v>0</v>
      </c>
      <c r="Y92" s="10" t="str">
        <f>IF(F92=0,"",F92)</f>
        <v/>
      </c>
    </row>
    <row r="93" spans="2:26" ht="15" customHeight="1">
      <c r="B93" s="173"/>
      <c r="C93" s="174"/>
      <c r="D93" s="167" t="s">
        <v>28</v>
      </c>
      <c r="E93" s="168"/>
      <c r="F93" s="206">
        <f>SUM(F91:H92)</f>
        <v>0</v>
      </c>
      <c r="G93" s="207"/>
      <c r="H93" s="208"/>
      <c r="I93" s="40" t="s">
        <v>25</v>
      </c>
      <c r="J93" s="160"/>
      <c r="K93" s="161"/>
      <c r="L93" s="161"/>
      <c r="M93" s="161"/>
      <c r="N93" s="161"/>
      <c r="O93" s="161"/>
      <c r="P93" s="161"/>
      <c r="Q93" s="161"/>
      <c r="R93" s="161"/>
      <c r="S93" s="162"/>
    </row>
    <row r="94" spans="2:26" ht="15" customHeight="1">
      <c r="B94" s="169" t="s">
        <v>124</v>
      </c>
      <c r="C94" s="170"/>
      <c r="D94" s="163" t="s">
        <v>103</v>
      </c>
      <c r="E94" s="164"/>
      <c r="F94" s="175" t="str">
        <f>IF(U94=0,"",U94)</f>
        <v/>
      </c>
      <c r="G94" s="176"/>
      <c r="H94" s="176"/>
      <c r="I94" s="176"/>
      <c r="J94" s="176"/>
      <c r="K94" s="176"/>
      <c r="L94" s="176"/>
      <c r="M94" s="176"/>
      <c r="N94" s="177"/>
      <c r="O94" s="178" t="s">
        <v>19</v>
      </c>
      <c r="P94" s="179"/>
      <c r="Q94" s="180"/>
      <c r="R94" s="181" t="str">
        <f>IF(V94=0,"",V94)</f>
        <v/>
      </c>
      <c r="S94" s="182"/>
      <c r="T94" s="14"/>
      <c r="U94" s="20">
        <f>+KintoneからC006クラウド!AO2</f>
        <v>0</v>
      </c>
      <c r="V94" s="21">
        <f>+KintoneからC006クラウド!CP2</f>
        <v>0</v>
      </c>
      <c r="Y94" s="10" t="str">
        <f t="shared" ref="Y94:Y96" si="9">IF(F94=0,"",F94)</f>
        <v/>
      </c>
      <c r="Z94" s="10" t="str">
        <f>IF(R94=0,"",R94)</f>
        <v/>
      </c>
    </row>
    <row r="95" spans="2:26" ht="15" customHeight="1">
      <c r="B95" s="171"/>
      <c r="C95" s="172"/>
      <c r="D95" s="165" t="s">
        <v>20</v>
      </c>
      <c r="E95" s="166"/>
      <c r="F95" s="183" t="str">
        <f>IF(U95=0,"",U95)</f>
        <v/>
      </c>
      <c r="G95" s="184"/>
      <c r="H95" s="184"/>
      <c r="I95" s="184"/>
      <c r="J95" s="184"/>
      <c r="K95" s="184"/>
      <c r="L95" s="184"/>
      <c r="M95" s="184"/>
      <c r="N95" s="184"/>
      <c r="O95" s="184"/>
      <c r="P95" s="184"/>
      <c r="Q95" s="184"/>
      <c r="R95" s="184"/>
      <c r="S95" s="185"/>
      <c r="U95" s="20">
        <f>+KintoneからC006クラウド!AP2</f>
        <v>0</v>
      </c>
      <c r="Y95" s="10" t="str">
        <f t="shared" si="9"/>
        <v/>
      </c>
    </row>
    <row r="96" spans="2:26" ht="15" customHeight="1">
      <c r="B96" s="171"/>
      <c r="C96" s="172"/>
      <c r="D96" s="165" t="s">
        <v>21</v>
      </c>
      <c r="E96" s="166"/>
      <c r="F96" s="186" t="str">
        <f>IF(U96=0,"",U96)</f>
        <v/>
      </c>
      <c r="G96" s="187"/>
      <c r="H96" s="187"/>
      <c r="I96" s="187"/>
      <c r="J96" s="187"/>
      <c r="K96" s="187"/>
      <c r="L96" s="187"/>
      <c r="M96" s="187"/>
      <c r="N96" s="188"/>
      <c r="O96" s="189" t="s">
        <v>22</v>
      </c>
      <c r="P96" s="190"/>
      <c r="Q96" s="191"/>
      <c r="R96" s="192" t="str">
        <f>IF(V96=0,"",V96)</f>
        <v/>
      </c>
      <c r="S96" s="193"/>
      <c r="T96" s="15"/>
      <c r="U96" s="20">
        <f>+KintoneからC006クラウド!AQ2</f>
        <v>0</v>
      </c>
      <c r="V96" s="21">
        <f>+KintoneからC006クラウド!AR2</f>
        <v>0</v>
      </c>
      <c r="Y96" s="10" t="str">
        <f t="shared" si="9"/>
        <v/>
      </c>
      <c r="Z96" s="10" t="str">
        <f>IF(R96=0,"",R96)</f>
        <v/>
      </c>
    </row>
    <row r="97" spans="2:26" ht="15" customHeight="1">
      <c r="B97" s="171"/>
      <c r="C97" s="172"/>
      <c r="D97" s="165" t="s">
        <v>23</v>
      </c>
      <c r="E97" s="166"/>
      <c r="F97" s="194" t="str">
        <f>IF(U97=0,"",U97)</f>
        <v/>
      </c>
      <c r="G97" s="195"/>
      <c r="H97" s="196"/>
      <c r="I97" s="38" t="s">
        <v>25</v>
      </c>
      <c r="J97" s="197" t="s">
        <v>24</v>
      </c>
      <c r="K97" s="198"/>
      <c r="L97" s="198"/>
      <c r="M97" s="198"/>
      <c r="N97" s="198"/>
      <c r="O97" s="198"/>
      <c r="P97" s="198"/>
      <c r="Q97" s="198"/>
      <c r="R97" s="198"/>
      <c r="S97" s="199"/>
      <c r="U97" s="20">
        <f>+KintoneからC006クラウド!AS2</f>
        <v>0</v>
      </c>
      <c r="Y97" s="10" t="str">
        <f>IF(F97=0,"",F97)</f>
        <v/>
      </c>
    </row>
    <row r="98" spans="2:26" ht="15" customHeight="1">
      <c r="B98" s="171"/>
      <c r="C98" s="172"/>
      <c r="D98" s="165" t="s">
        <v>26</v>
      </c>
      <c r="E98" s="166"/>
      <c r="F98" s="200" t="str">
        <f>IF(U98=0,"",U98)</f>
        <v/>
      </c>
      <c r="G98" s="201"/>
      <c r="H98" s="202"/>
      <c r="I98" s="39" t="s">
        <v>25</v>
      </c>
      <c r="J98" s="203" t="s">
        <v>27</v>
      </c>
      <c r="K98" s="204"/>
      <c r="L98" s="204"/>
      <c r="M98" s="204"/>
      <c r="N98" s="204"/>
      <c r="O98" s="204"/>
      <c r="P98" s="204"/>
      <c r="Q98" s="204"/>
      <c r="R98" s="204"/>
      <c r="S98" s="205"/>
      <c r="U98" s="20">
        <f>+KintoneからC006クラウド!AT2</f>
        <v>0</v>
      </c>
      <c r="Y98" s="10" t="str">
        <f>IF(F98=0,"",F98)</f>
        <v/>
      </c>
    </row>
    <row r="99" spans="2:26" ht="15" customHeight="1">
      <c r="B99" s="173"/>
      <c r="C99" s="174"/>
      <c r="D99" s="167" t="s">
        <v>28</v>
      </c>
      <c r="E99" s="168"/>
      <c r="F99" s="206">
        <f>SUM(F97:H98)</f>
        <v>0</v>
      </c>
      <c r="G99" s="207"/>
      <c r="H99" s="208"/>
      <c r="I99" s="40" t="s">
        <v>25</v>
      </c>
      <c r="J99" s="160"/>
      <c r="K99" s="161"/>
      <c r="L99" s="161"/>
      <c r="M99" s="161"/>
      <c r="N99" s="161"/>
      <c r="O99" s="161"/>
      <c r="P99" s="161"/>
      <c r="Q99" s="161"/>
      <c r="R99" s="161"/>
      <c r="S99" s="162"/>
    </row>
    <row r="100" spans="2:26" ht="15" customHeight="1">
      <c r="B100" s="169" t="s">
        <v>191</v>
      </c>
      <c r="C100" s="170"/>
      <c r="D100" s="163" t="s">
        <v>103</v>
      </c>
      <c r="E100" s="164"/>
      <c r="F100" s="175" t="str">
        <f>IF(U100=0,"",U100)</f>
        <v/>
      </c>
      <c r="G100" s="176"/>
      <c r="H100" s="176"/>
      <c r="I100" s="176"/>
      <c r="J100" s="176"/>
      <c r="K100" s="176"/>
      <c r="L100" s="176"/>
      <c r="M100" s="176"/>
      <c r="N100" s="177"/>
      <c r="O100" s="178" t="s">
        <v>19</v>
      </c>
      <c r="P100" s="179"/>
      <c r="Q100" s="180"/>
      <c r="R100" s="181" t="str">
        <f>IF(V100=0,"",V100)</f>
        <v/>
      </c>
      <c r="S100" s="182"/>
      <c r="T100" s="14"/>
      <c r="U100" s="20">
        <f>+KintoneからC006クラウド!DP2</f>
        <v>0</v>
      </c>
      <c r="V100" s="21">
        <f>+KintoneからC006クラウド!DQ2</f>
        <v>0</v>
      </c>
      <c r="Y100" s="10" t="str">
        <f t="shared" ref="Y100:Y102" si="10">IF(F100=0,"",F100)</f>
        <v/>
      </c>
      <c r="Z100" s="10" t="str">
        <f>IF(R100=0,"",R100)</f>
        <v/>
      </c>
    </row>
    <row r="101" spans="2:26" ht="15" customHeight="1">
      <c r="B101" s="171"/>
      <c r="C101" s="172"/>
      <c r="D101" s="165" t="s">
        <v>20</v>
      </c>
      <c r="E101" s="166"/>
      <c r="F101" s="183" t="str">
        <f>IF(U101=0,"",U101)</f>
        <v/>
      </c>
      <c r="G101" s="184"/>
      <c r="H101" s="184"/>
      <c r="I101" s="184"/>
      <c r="J101" s="184"/>
      <c r="K101" s="184"/>
      <c r="L101" s="184"/>
      <c r="M101" s="184"/>
      <c r="N101" s="184"/>
      <c r="O101" s="184"/>
      <c r="P101" s="184"/>
      <c r="Q101" s="184"/>
      <c r="R101" s="184"/>
      <c r="S101" s="185"/>
      <c r="U101" s="20">
        <f>+KintoneからC006クラウド!DR2</f>
        <v>0</v>
      </c>
      <c r="Y101" s="10" t="str">
        <f t="shared" si="10"/>
        <v/>
      </c>
    </row>
    <row r="102" spans="2:26" ht="15" customHeight="1">
      <c r="B102" s="171"/>
      <c r="C102" s="172"/>
      <c r="D102" s="165" t="s">
        <v>21</v>
      </c>
      <c r="E102" s="166"/>
      <c r="F102" s="186" t="str">
        <f>IF(U102=0,"",U102)</f>
        <v/>
      </c>
      <c r="G102" s="187"/>
      <c r="H102" s="187"/>
      <c r="I102" s="187"/>
      <c r="J102" s="187"/>
      <c r="K102" s="187"/>
      <c r="L102" s="187"/>
      <c r="M102" s="187"/>
      <c r="N102" s="188"/>
      <c r="O102" s="189" t="s">
        <v>22</v>
      </c>
      <c r="P102" s="190"/>
      <c r="Q102" s="191"/>
      <c r="R102" s="192" t="str">
        <f>IF(V102=0,"",V102)</f>
        <v/>
      </c>
      <c r="S102" s="193"/>
      <c r="T102" s="15"/>
      <c r="U102" s="20">
        <f>+KintoneからC006クラウド!DS2</f>
        <v>0</v>
      </c>
      <c r="V102" s="21">
        <f>+KintoneからC006クラウド!DT2</f>
        <v>0</v>
      </c>
      <c r="Y102" s="10" t="str">
        <f t="shared" si="10"/>
        <v/>
      </c>
      <c r="Z102" s="10" t="str">
        <f>IF(R102=0,"",R102)</f>
        <v/>
      </c>
    </row>
    <row r="103" spans="2:26" ht="15" customHeight="1">
      <c r="B103" s="171"/>
      <c r="C103" s="172"/>
      <c r="D103" s="165" t="s">
        <v>23</v>
      </c>
      <c r="E103" s="166"/>
      <c r="F103" s="194" t="str">
        <f>IF(U103=0,"",U103)</f>
        <v/>
      </c>
      <c r="G103" s="195"/>
      <c r="H103" s="196"/>
      <c r="I103" s="38" t="s">
        <v>25</v>
      </c>
      <c r="J103" s="197" t="s">
        <v>24</v>
      </c>
      <c r="K103" s="198"/>
      <c r="L103" s="198"/>
      <c r="M103" s="198"/>
      <c r="N103" s="198"/>
      <c r="O103" s="198"/>
      <c r="P103" s="198"/>
      <c r="Q103" s="198"/>
      <c r="R103" s="198"/>
      <c r="S103" s="199"/>
      <c r="U103" s="20">
        <f>+KintoneからC006クラウド!DU2</f>
        <v>0</v>
      </c>
      <c r="Y103" s="10" t="str">
        <f>IF(F103=0,"",F103)</f>
        <v/>
      </c>
    </row>
    <row r="104" spans="2:26" ht="15" customHeight="1">
      <c r="B104" s="171"/>
      <c r="C104" s="172"/>
      <c r="D104" s="165" t="s">
        <v>26</v>
      </c>
      <c r="E104" s="166"/>
      <c r="F104" s="200" t="str">
        <f>IF(U104=0,"",U104)</f>
        <v/>
      </c>
      <c r="G104" s="201"/>
      <c r="H104" s="202"/>
      <c r="I104" s="39" t="s">
        <v>25</v>
      </c>
      <c r="J104" s="203" t="s">
        <v>27</v>
      </c>
      <c r="K104" s="204"/>
      <c r="L104" s="204"/>
      <c r="M104" s="204"/>
      <c r="N104" s="204"/>
      <c r="O104" s="204"/>
      <c r="P104" s="204"/>
      <c r="Q104" s="204"/>
      <c r="R104" s="204"/>
      <c r="S104" s="205"/>
      <c r="U104" s="20">
        <f>+KintoneからC006クラウド!DV2</f>
        <v>0</v>
      </c>
      <c r="Y104" s="10" t="str">
        <f>IF(F104=0,"",F104)</f>
        <v/>
      </c>
    </row>
    <row r="105" spans="2:26" ht="15" customHeight="1">
      <c r="B105" s="173"/>
      <c r="C105" s="174"/>
      <c r="D105" s="167" t="s">
        <v>28</v>
      </c>
      <c r="E105" s="168"/>
      <c r="F105" s="206">
        <f>SUM(F103:H104)</f>
        <v>0</v>
      </c>
      <c r="G105" s="207"/>
      <c r="H105" s="208"/>
      <c r="I105" s="40" t="s">
        <v>25</v>
      </c>
      <c r="J105" s="160"/>
      <c r="K105" s="161"/>
      <c r="L105" s="161"/>
      <c r="M105" s="161"/>
      <c r="N105" s="161"/>
      <c r="O105" s="161"/>
      <c r="P105" s="161"/>
      <c r="Q105" s="161"/>
      <c r="R105" s="161"/>
      <c r="S105" s="162"/>
    </row>
    <row r="106" spans="2:26" ht="15" customHeight="1">
      <c r="B106" s="169" t="s">
        <v>192</v>
      </c>
      <c r="C106" s="170"/>
      <c r="D106" s="163" t="s">
        <v>103</v>
      </c>
      <c r="E106" s="164"/>
      <c r="F106" s="175" t="str">
        <f>IF(U106=0,"",U106)</f>
        <v/>
      </c>
      <c r="G106" s="176"/>
      <c r="H106" s="176"/>
      <c r="I106" s="176"/>
      <c r="J106" s="176"/>
      <c r="K106" s="176"/>
      <c r="L106" s="176"/>
      <c r="M106" s="176"/>
      <c r="N106" s="177"/>
      <c r="O106" s="178" t="s">
        <v>19</v>
      </c>
      <c r="P106" s="179"/>
      <c r="Q106" s="180"/>
      <c r="R106" s="181" t="str">
        <f>IF(V106=0,"",V106)</f>
        <v/>
      </c>
      <c r="S106" s="182"/>
      <c r="T106" s="14"/>
      <c r="U106" s="20">
        <f>+KintoneからC006クラウド!DX2</f>
        <v>0</v>
      </c>
      <c r="V106" s="21">
        <f>+KintoneからC006クラウド!DY2</f>
        <v>0</v>
      </c>
      <c r="Y106" s="10" t="str">
        <f t="shared" ref="Y106:Y108" si="11">IF(F106=0,"",F106)</f>
        <v/>
      </c>
      <c r="Z106" s="10" t="str">
        <f>IF(R106=0,"",R106)</f>
        <v/>
      </c>
    </row>
    <row r="107" spans="2:26" ht="15" customHeight="1">
      <c r="B107" s="171"/>
      <c r="C107" s="172"/>
      <c r="D107" s="165" t="s">
        <v>20</v>
      </c>
      <c r="E107" s="166"/>
      <c r="F107" s="183" t="str">
        <f>IF(U107=0,"",U107)</f>
        <v/>
      </c>
      <c r="G107" s="184"/>
      <c r="H107" s="184"/>
      <c r="I107" s="184"/>
      <c r="J107" s="184"/>
      <c r="K107" s="184"/>
      <c r="L107" s="184"/>
      <c r="M107" s="184"/>
      <c r="N107" s="184"/>
      <c r="O107" s="184"/>
      <c r="P107" s="184"/>
      <c r="Q107" s="184"/>
      <c r="R107" s="184"/>
      <c r="S107" s="185"/>
      <c r="U107" s="20">
        <f>+KintoneからC006クラウド!DZ2</f>
        <v>0</v>
      </c>
      <c r="Y107" s="10" t="str">
        <f t="shared" si="11"/>
        <v/>
      </c>
    </row>
    <row r="108" spans="2:26" ht="15" customHeight="1">
      <c r="B108" s="171"/>
      <c r="C108" s="172"/>
      <c r="D108" s="165" t="s">
        <v>21</v>
      </c>
      <c r="E108" s="166"/>
      <c r="F108" s="186" t="str">
        <f>IF(U108=0,"",U108)</f>
        <v/>
      </c>
      <c r="G108" s="187"/>
      <c r="H108" s="187"/>
      <c r="I108" s="187"/>
      <c r="J108" s="187"/>
      <c r="K108" s="187"/>
      <c r="L108" s="187"/>
      <c r="M108" s="187"/>
      <c r="N108" s="188"/>
      <c r="O108" s="189" t="s">
        <v>22</v>
      </c>
      <c r="P108" s="190"/>
      <c r="Q108" s="191"/>
      <c r="R108" s="192" t="str">
        <f>IF(V108=0,"",V108)</f>
        <v/>
      </c>
      <c r="S108" s="193"/>
      <c r="T108" s="15"/>
      <c r="U108" s="20">
        <f>+KintoneからC006クラウド!EA2</f>
        <v>0</v>
      </c>
      <c r="V108" s="21">
        <f>+KintoneからC006クラウド!EB2</f>
        <v>0</v>
      </c>
      <c r="Y108" s="10" t="str">
        <f t="shared" si="11"/>
        <v/>
      </c>
      <c r="Z108" s="10" t="str">
        <f>IF(R108=0,"",R108)</f>
        <v/>
      </c>
    </row>
    <row r="109" spans="2:26" ht="15" customHeight="1">
      <c r="B109" s="171"/>
      <c r="C109" s="172"/>
      <c r="D109" s="165" t="s">
        <v>23</v>
      </c>
      <c r="E109" s="166"/>
      <c r="F109" s="194" t="str">
        <f>IF(U109=0,"",U109)</f>
        <v/>
      </c>
      <c r="G109" s="195"/>
      <c r="H109" s="196"/>
      <c r="I109" s="38" t="s">
        <v>25</v>
      </c>
      <c r="J109" s="197" t="s">
        <v>24</v>
      </c>
      <c r="K109" s="198"/>
      <c r="L109" s="198"/>
      <c r="M109" s="198"/>
      <c r="N109" s="198"/>
      <c r="O109" s="198"/>
      <c r="P109" s="198"/>
      <c r="Q109" s="198"/>
      <c r="R109" s="198"/>
      <c r="S109" s="199"/>
      <c r="U109" s="20">
        <f>+KintoneからC006クラウド!EC2</f>
        <v>0</v>
      </c>
      <c r="Y109" s="10" t="str">
        <f>IF(F109=0,"",F109)</f>
        <v/>
      </c>
    </row>
    <row r="110" spans="2:26" ht="15" customHeight="1">
      <c r="B110" s="171"/>
      <c r="C110" s="172"/>
      <c r="D110" s="165" t="s">
        <v>26</v>
      </c>
      <c r="E110" s="166"/>
      <c r="F110" s="200" t="str">
        <f>IF(U110=0,"",U110)</f>
        <v/>
      </c>
      <c r="G110" s="201"/>
      <c r="H110" s="202"/>
      <c r="I110" s="39" t="s">
        <v>25</v>
      </c>
      <c r="J110" s="203" t="s">
        <v>27</v>
      </c>
      <c r="K110" s="204"/>
      <c r="L110" s="204"/>
      <c r="M110" s="204"/>
      <c r="N110" s="204"/>
      <c r="O110" s="204"/>
      <c r="P110" s="204"/>
      <c r="Q110" s="204"/>
      <c r="R110" s="204"/>
      <c r="S110" s="205"/>
      <c r="U110" s="20">
        <f>+KintoneからC006クラウド!ED2</f>
        <v>0</v>
      </c>
      <c r="Y110" s="10" t="str">
        <f>IF(F110=0,"",F110)</f>
        <v/>
      </c>
    </row>
    <row r="111" spans="2:26" ht="15" customHeight="1">
      <c r="B111" s="173"/>
      <c r="C111" s="174"/>
      <c r="D111" s="167" t="s">
        <v>28</v>
      </c>
      <c r="E111" s="168"/>
      <c r="F111" s="206">
        <f>SUM(F109:H110)</f>
        <v>0</v>
      </c>
      <c r="G111" s="207"/>
      <c r="H111" s="208"/>
      <c r="I111" s="40" t="s">
        <v>25</v>
      </c>
      <c r="J111" s="160"/>
      <c r="K111" s="161"/>
      <c r="L111" s="161"/>
      <c r="M111" s="161"/>
      <c r="N111" s="161"/>
      <c r="O111" s="161"/>
      <c r="P111" s="161"/>
      <c r="Q111" s="161"/>
      <c r="R111" s="161"/>
      <c r="S111" s="162"/>
    </row>
    <row r="112" spans="2:26" ht="14.5" customHeight="1">
      <c r="I112" s="26"/>
      <c r="J112" s="26"/>
      <c r="K112" s="19"/>
      <c r="L112" s="19"/>
      <c r="M112" s="19"/>
      <c r="N112" s="19"/>
      <c r="O112" s="19"/>
      <c r="P112" s="19"/>
      <c r="Q112" s="19"/>
      <c r="R112" s="19"/>
      <c r="S112" s="19"/>
      <c r="Y112" s="1" t="s">
        <v>101</v>
      </c>
      <c r="Z112" s="1" t="s">
        <v>102</v>
      </c>
    </row>
    <row r="113" spans="2:27" ht="16" customHeight="1">
      <c r="B113" s="37" t="s">
        <v>62</v>
      </c>
      <c r="C113" s="37"/>
      <c r="Y113" s="1" t="s">
        <v>187</v>
      </c>
      <c r="Z113" s="1" t="s">
        <v>188</v>
      </c>
    </row>
    <row r="114" spans="2:27" ht="14.5" customHeight="1">
      <c r="B114" s="23" t="s">
        <v>534</v>
      </c>
      <c r="C114" s="23"/>
      <c r="I114" s="1" t="s">
        <v>105</v>
      </c>
      <c r="J114" s="4"/>
      <c r="K114" s="49" t="s">
        <v>12</v>
      </c>
      <c r="L114" s="46" t="str">
        <f>IF(U114=0,"",U114)</f>
        <v/>
      </c>
      <c r="M114" s="131" t="s">
        <v>113</v>
      </c>
      <c r="N114" s="16"/>
      <c r="P114" s="4"/>
      <c r="Q114" s="4"/>
      <c r="S114" s="14"/>
      <c r="T114" s="7"/>
      <c r="U114" s="56">
        <f>+KintoneからC006クラウド!CX2</f>
        <v>0</v>
      </c>
      <c r="V114" s="7"/>
      <c r="X114" s="10" t="str">
        <f>IF(L114=0,"",L114)</f>
        <v/>
      </c>
    </row>
    <row r="115" spans="2:27" ht="6" customHeight="1">
      <c r="B115" s="5"/>
      <c r="C115" s="5"/>
    </row>
    <row r="116" spans="2:27" ht="15" customHeight="1">
      <c r="B116" s="209" t="s">
        <v>29</v>
      </c>
      <c r="C116" s="210"/>
      <c r="D116" s="228" t="s">
        <v>231</v>
      </c>
      <c r="E116" s="229"/>
      <c r="F116" s="229"/>
      <c r="G116" s="229"/>
      <c r="H116" s="229"/>
      <c r="I116" s="229"/>
      <c r="J116" s="229"/>
      <c r="K116" s="229"/>
      <c r="L116" s="229"/>
      <c r="M116" s="229"/>
      <c r="N116" s="229"/>
      <c r="O116" s="229"/>
      <c r="P116" s="229"/>
      <c r="Q116" s="229"/>
      <c r="R116" s="229"/>
      <c r="S116" s="230"/>
      <c r="T116" s="14"/>
    </row>
    <row r="117" spans="2:27" ht="15" customHeight="1">
      <c r="B117" s="213"/>
      <c r="C117" s="214"/>
      <c r="D117" s="41" t="str">
        <f>IF(U117=0,"",U117)</f>
        <v/>
      </c>
      <c r="E117" s="234" t="s">
        <v>106</v>
      </c>
      <c r="F117" s="235"/>
      <c r="G117" s="235"/>
      <c r="H117" s="235"/>
      <c r="I117" s="235"/>
      <c r="J117" s="235"/>
      <c r="K117" s="235"/>
      <c r="L117" s="235"/>
      <c r="M117" s="235"/>
      <c r="N117" s="235"/>
      <c r="O117" s="235"/>
      <c r="P117" s="235"/>
      <c r="Q117" s="235"/>
      <c r="R117" s="235"/>
      <c r="S117" s="236"/>
      <c r="U117" s="20">
        <f>+KintoneからC006クラウド!CQ2</f>
        <v>0</v>
      </c>
      <c r="W117" s="8"/>
      <c r="Y117" s="10" t="str">
        <f>IF(D117=0,"",D117)</f>
        <v/>
      </c>
    </row>
    <row r="118" spans="2:27" ht="15" customHeight="1">
      <c r="B118" s="211"/>
      <c r="C118" s="212"/>
      <c r="D118" s="34" t="s">
        <v>104</v>
      </c>
      <c r="E118" s="298" t="str">
        <f>IF(V118=0,"",V118)</f>
        <v/>
      </c>
      <c r="F118" s="299"/>
      <c r="G118" s="299"/>
      <c r="H118" s="299"/>
      <c r="I118" s="299"/>
      <c r="J118" s="299"/>
      <c r="K118" s="300"/>
      <c r="L118" s="34" t="s">
        <v>107</v>
      </c>
      <c r="M118" s="225" t="str">
        <f>IF(W118=0,"",W118)</f>
        <v/>
      </c>
      <c r="N118" s="226"/>
      <c r="O118" s="226"/>
      <c r="P118" s="226"/>
      <c r="Q118" s="226"/>
      <c r="R118" s="226"/>
      <c r="S118" s="227"/>
      <c r="V118" s="21">
        <f>+KintoneからC006クラウド!O2</f>
        <v>0</v>
      </c>
      <c r="W118" s="21">
        <f>+KintoneからC006クラウド!AV2</f>
        <v>0</v>
      </c>
      <c r="Z118" s="10" t="str">
        <f>IF(E118=0,"",E118)</f>
        <v/>
      </c>
      <c r="AA118" s="10" t="str">
        <f>IF(M118=0,"",M118)</f>
        <v/>
      </c>
    </row>
    <row r="119" spans="2:27" ht="15" customHeight="1">
      <c r="B119" s="215" t="s">
        <v>65</v>
      </c>
      <c r="C119" s="216"/>
      <c r="D119" s="219" t="s">
        <v>125</v>
      </c>
      <c r="E119" s="220"/>
      <c r="F119" s="220"/>
      <c r="G119" s="220"/>
      <c r="H119" s="220"/>
      <c r="I119" s="220"/>
      <c r="J119" s="220"/>
      <c r="K119" s="220"/>
      <c r="L119" s="220"/>
      <c r="M119" s="220"/>
      <c r="N119" s="220"/>
      <c r="O119" s="220"/>
      <c r="P119" s="220"/>
      <c r="Q119" s="220"/>
      <c r="R119" s="220"/>
      <c r="S119" s="221"/>
      <c r="T119" s="16"/>
      <c r="Y119" s="1" t="str">
        <f>IF(R119=0,"",R119)</f>
        <v/>
      </c>
    </row>
    <row r="120" spans="2:27" ht="15" customHeight="1">
      <c r="B120" s="217"/>
      <c r="C120" s="218"/>
      <c r="D120" s="41" t="str">
        <f>IF(U120=0,"",U120)</f>
        <v/>
      </c>
      <c r="E120" s="222" t="s">
        <v>572</v>
      </c>
      <c r="F120" s="223"/>
      <c r="G120" s="223"/>
      <c r="H120" s="223"/>
      <c r="I120" s="223"/>
      <c r="J120" s="223"/>
      <c r="K120" s="223"/>
      <c r="L120" s="223"/>
      <c r="M120" s="223"/>
      <c r="N120" s="223"/>
      <c r="O120" s="223"/>
      <c r="P120" s="223"/>
      <c r="Q120" s="223"/>
      <c r="R120" s="223"/>
      <c r="S120" s="224"/>
      <c r="T120" s="16"/>
      <c r="U120" s="57">
        <f>+KintoneからC006クラウド!CY2</f>
        <v>0</v>
      </c>
      <c r="Y120" s="10" t="str">
        <f>IF(D120=0,"",D120)</f>
        <v/>
      </c>
    </row>
    <row r="121" spans="2:27" ht="15" customHeight="1">
      <c r="B121" s="209" t="s">
        <v>66</v>
      </c>
      <c r="C121" s="210"/>
      <c r="D121" s="219" t="s">
        <v>126</v>
      </c>
      <c r="E121" s="220"/>
      <c r="F121" s="220"/>
      <c r="G121" s="220"/>
      <c r="H121" s="220"/>
      <c r="I121" s="220"/>
      <c r="J121" s="220"/>
      <c r="K121" s="220"/>
      <c r="L121" s="220"/>
      <c r="M121" s="220"/>
      <c r="N121" s="220"/>
      <c r="O121" s="220"/>
      <c r="P121" s="220"/>
      <c r="Q121" s="220"/>
      <c r="R121" s="220"/>
      <c r="S121" s="221"/>
      <c r="T121" s="16"/>
    </row>
    <row r="122" spans="2:27" ht="15" customHeight="1">
      <c r="B122" s="213"/>
      <c r="C122" s="214"/>
      <c r="D122" s="46" t="str">
        <f>IF(U122=0,"",U122)</f>
        <v/>
      </c>
      <c r="E122" s="59" t="s">
        <v>232</v>
      </c>
      <c r="F122" s="60"/>
      <c r="G122" s="60"/>
      <c r="H122" s="60"/>
      <c r="I122" s="60"/>
      <c r="J122" s="60"/>
      <c r="K122" s="60"/>
      <c r="L122" s="60"/>
      <c r="M122" s="60"/>
      <c r="N122" s="60"/>
      <c r="O122" s="60"/>
      <c r="P122" s="60"/>
      <c r="Q122" s="60"/>
      <c r="R122" s="60"/>
      <c r="S122" s="61"/>
      <c r="T122" s="16"/>
      <c r="U122" s="20">
        <f>+KintoneからC006クラウド!CR2</f>
        <v>0</v>
      </c>
      <c r="Y122" s="10" t="str">
        <f>IF(D122=0,"",D122)</f>
        <v/>
      </c>
    </row>
    <row r="123" spans="2:27" ht="15" customHeight="1">
      <c r="B123" s="213"/>
      <c r="C123" s="214"/>
      <c r="D123" s="44" t="s">
        <v>43</v>
      </c>
      <c r="E123" s="135" t="str">
        <f>IF(V123=0,"",V123)</f>
        <v/>
      </c>
      <c r="F123" s="42" t="s">
        <v>31</v>
      </c>
      <c r="G123" s="371"/>
      <c r="H123" s="372"/>
      <c r="I123" s="372"/>
      <c r="J123" s="372"/>
      <c r="K123" s="372"/>
      <c r="L123" s="372"/>
      <c r="M123" s="372"/>
      <c r="N123" s="372"/>
      <c r="O123" s="372"/>
      <c r="P123" s="372"/>
      <c r="Q123" s="372"/>
      <c r="R123" s="372"/>
      <c r="S123" s="373"/>
      <c r="V123" s="20">
        <f>+KintoneからC006クラウド!P2</f>
        <v>0</v>
      </c>
      <c r="Z123" s="10" t="str">
        <f>IF(E123=0,"",E123)</f>
        <v/>
      </c>
    </row>
    <row r="124" spans="2:27" ht="15" customHeight="1">
      <c r="B124" s="211"/>
      <c r="C124" s="212"/>
      <c r="D124" s="45" t="s">
        <v>44</v>
      </c>
      <c r="E124" s="136" t="str">
        <f>IF(V124=0,"",V124)</f>
        <v/>
      </c>
      <c r="F124" s="43" t="s">
        <v>31</v>
      </c>
      <c r="G124" s="374"/>
      <c r="H124" s="375"/>
      <c r="I124" s="375"/>
      <c r="J124" s="375"/>
      <c r="K124" s="375"/>
      <c r="L124" s="375"/>
      <c r="M124" s="375"/>
      <c r="N124" s="375"/>
      <c r="O124" s="375"/>
      <c r="P124" s="375"/>
      <c r="Q124" s="375"/>
      <c r="R124" s="375"/>
      <c r="S124" s="376"/>
      <c r="V124" s="20">
        <f>+KintoneからC006クラウド!AW2</f>
        <v>0</v>
      </c>
      <c r="Z124" s="10" t="str">
        <f>IF(E124=0,"",E124)</f>
        <v/>
      </c>
    </row>
    <row r="125" spans="2:27" ht="15" customHeight="1">
      <c r="B125" s="209" t="s">
        <v>30</v>
      </c>
      <c r="C125" s="210"/>
      <c r="D125" s="231" t="s">
        <v>233</v>
      </c>
      <c r="E125" s="232"/>
      <c r="F125" s="232"/>
      <c r="G125" s="232"/>
      <c r="H125" s="232"/>
      <c r="I125" s="232"/>
      <c r="J125" s="232"/>
      <c r="K125" s="232"/>
      <c r="L125" s="232"/>
      <c r="M125" s="232"/>
      <c r="N125" s="232"/>
      <c r="O125" s="232"/>
      <c r="P125" s="232"/>
      <c r="Q125" s="232"/>
      <c r="R125" s="232"/>
      <c r="S125" s="233"/>
      <c r="T125" s="17"/>
    </row>
    <row r="126" spans="2:27" ht="15" customHeight="1">
      <c r="B126" s="211"/>
      <c r="C126" s="212"/>
      <c r="D126" s="46" t="str">
        <f>IF(U126=0,"",U126)</f>
        <v/>
      </c>
      <c r="E126" s="368"/>
      <c r="F126" s="369"/>
      <c r="G126" s="369"/>
      <c r="H126" s="369"/>
      <c r="I126" s="369"/>
      <c r="J126" s="369"/>
      <c r="K126" s="369"/>
      <c r="L126" s="369"/>
      <c r="M126" s="369"/>
      <c r="N126" s="369"/>
      <c r="O126" s="369"/>
      <c r="P126" s="369"/>
      <c r="Q126" s="369"/>
      <c r="R126" s="369"/>
      <c r="S126" s="370"/>
      <c r="T126" s="16"/>
      <c r="U126" s="20">
        <f>+KintoneからC006クラウド!CS2</f>
        <v>0</v>
      </c>
      <c r="Y126" s="10" t="str">
        <f>IF(D126=0,"",D126)</f>
        <v/>
      </c>
    </row>
    <row r="127" spans="2:27" ht="40" customHeight="1">
      <c r="B127" s="209" t="s">
        <v>67</v>
      </c>
      <c r="C127" s="210"/>
      <c r="D127" s="237" t="s">
        <v>229</v>
      </c>
      <c r="E127" s="238"/>
      <c r="F127" s="238"/>
      <c r="G127" s="238"/>
      <c r="H127" s="238"/>
      <c r="I127" s="238"/>
      <c r="J127" s="238"/>
      <c r="K127" s="238"/>
      <c r="L127" s="238"/>
      <c r="M127" s="238"/>
      <c r="N127" s="238"/>
      <c r="O127" s="238"/>
      <c r="P127" s="238"/>
      <c r="Q127" s="238"/>
      <c r="R127" s="238"/>
      <c r="S127" s="239"/>
      <c r="T127" s="16"/>
    </row>
    <row r="128" spans="2:27" ht="15" customHeight="1">
      <c r="B128" s="211"/>
      <c r="C128" s="212"/>
      <c r="D128" s="46" t="str">
        <f>IF(U128=0,"",U128)</f>
        <v/>
      </c>
      <c r="E128" s="240" t="s">
        <v>573</v>
      </c>
      <c r="F128" s="241"/>
      <c r="G128" s="241"/>
      <c r="H128" s="241"/>
      <c r="I128" s="241"/>
      <c r="J128" s="241"/>
      <c r="K128" s="241"/>
      <c r="L128" s="241"/>
      <c r="M128" s="241"/>
      <c r="N128" s="241"/>
      <c r="O128" s="241"/>
      <c r="P128" s="241"/>
      <c r="Q128" s="241"/>
      <c r="R128" s="241"/>
      <c r="S128" s="242"/>
      <c r="T128" s="16"/>
      <c r="U128" s="57">
        <f>+KintoneからC006クラウド!CV2</f>
        <v>0</v>
      </c>
      <c r="Y128" s="10" t="str">
        <f>IF(D128=0,"",D128)</f>
        <v/>
      </c>
    </row>
    <row r="129" spans="2:26" ht="15" customHeight="1">
      <c r="B129" s="209" t="s">
        <v>108</v>
      </c>
      <c r="C129" s="210"/>
      <c r="D129" s="231" t="s">
        <v>234</v>
      </c>
      <c r="E129" s="232"/>
      <c r="F129" s="232"/>
      <c r="G129" s="232"/>
      <c r="H129" s="232"/>
      <c r="I129" s="232"/>
      <c r="J129" s="232"/>
      <c r="K129" s="232"/>
      <c r="L129" s="232"/>
      <c r="M129" s="232"/>
      <c r="N129" s="232"/>
      <c r="O129" s="232"/>
      <c r="P129" s="232"/>
      <c r="Q129" s="232"/>
      <c r="R129" s="232"/>
      <c r="S129" s="233"/>
      <c r="T129" s="14"/>
    </row>
    <row r="130" spans="2:26" ht="15" customHeight="1">
      <c r="B130" s="213"/>
      <c r="C130" s="214"/>
      <c r="D130" s="123" t="str">
        <f>IF(U128=0,"",U128)</f>
        <v/>
      </c>
      <c r="E130" s="234" t="s">
        <v>236</v>
      </c>
      <c r="F130" s="235"/>
      <c r="G130" s="235"/>
      <c r="H130" s="235"/>
      <c r="I130" s="235"/>
      <c r="J130" s="235"/>
      <c r="K130" s="235"/>
      <c r="L130" s="235"/>
      <c r="M130" s="235"/>
      <c r="N130" s="235"/>
      <c r="O130" s="235"/>
      <c r="P130" s="235"/>
      <c r="Q130" s="235"/>
      <c r="R130" s="235"/>
      <c r="S130" s="236"/>
      <c r="T130" s="14"/>
      <c r="U130" s="20">
        <f>+KintoneからC006クラウド!CT2</f>
        <v>0</v>
      </c>
      <c r="Y130" s="10" t="str">
        <f>IF(D130=0,"",D130)</f>
        <v/>
      </c>
    </row>
    <row r="131" spans="2:26" ht="15" customHeight="1">
      <c r="B131" s="211"/>
      <c r="C131" s="212"/>
      <c r="D131" s="34" t="s">
        <v>45</v>
      </c>
      <c r="E131" s="225" t="str">
        <f>IF(V131=0,"",V131)</f>
        <v/>
      </c>
      <c r="F131" s="226"/>
      <c r="G131" s="226"/>
      <c r="H131" s="226"/>
      <c r="I131" s="226"/>
      <c r="J131" s="226"/>
      <c r="K131" s="226"/>
      <c r="L131" s="226"/>
      <c r="M131" s="226"/>
      <c r="N131" s="226"/>
      <c r="O131" s="226"/>
      <c r="P131" s="226"/>
      <c r="Q131" s="226"/>
      <c r="R131" s="226"/>
      <c r="S131" s="227"/>
      <c r="T131" s="14"/>
      <c r="V131" s="57">
        <f>+KintoneからC006クラウド!Q2</f>
        <v>0</v>
      </c>
      <c r="Z131" s="10" t="str">
        <f>IF(E131=0,"",E131)</f>
        <v/>
      </c>
    </row>
    <row r="132" spans="2:26" ht="15" customHeight="1">
      <c r="B132" s="209" t="s">
        <v>128</v>
      </c>
      <c r="C132" s="210"/>
      <c r="D132" s="228" t="s">
        <v>235</v>
      </c>
      <c r="E132" s="229"/>
      <c r="F132" s="229"/>
      <c r="G132" s="229"/>
      <c r="H132" s="229"/>
      <c r="I132" s="229"/>
      <c r="J132" s="229"/>
      <c r="K132" s="229"/>
      <c r="L132" s="229"/>
      <c r="M132" s="229"/>
      <c r="N132" s="229"/>
      <c r="O132" s="229"/>
      <c r="P132" s="229"/>
      <c r="Q132" s="229"/>
      <c r="R132" s="229"/>
      <c r="S132" s="230"/>
      <c r="T132" s="7"/>
    </row>
    <row r="133" spans="2:26" ht="15" customHeight="1">
      <c r="B133" s="213"/>
      <c r="C133" s="214"/>
      <c r="D133" s="76" t="str">
        <f>IF(U133=0,"",U133)</f>
        <v/>
      </c>
      <c r="E133" s="157" t="str">
        <f>IF(V133=0,"",V133)</f>
        <v/>
      </c>
      <c r="F133" s="163" t="s">
        <v>64</v>
      </c>
      <c r="G133" s="366"/>
      <c r="H133" s="366"/>
      <c r="I133" s="366"/>
      <c r="J133" s="366"/>
      <c r="K133" s="366"/>
      <c r="L133" s="346" t="s">
        <v>109</v>
      </c>
      <c r="M133" s="346"/>
      <c r="N133" s="346"/>
      <c r="O133" s="346"/>
      <c r="P133" s="346"/>
      <c r="Q133" s="346"/>
      <c r="R133" s="346"/>
      <c r="S133" s="347"/>
      <c r="T133" s="7"/>
      <c r="U133" s="20">
        <f>+KintoneからC006クラウド!AX2</f>
        <v>0</v>
      </c>
      <c r="V133" s="21">
        <f>+KintoneからC006クラウド!AY2</f>
        <v>0</v>
      </c>
      <c r="Y133" s="10" t="str">
        <f t="shared" ref="Y133:Y136" si="12">IF(D133=0,"",D133)</f>
        <v/>
      </c>
      <c r="Z133" s="10" t="str">
        <f t="shared" ref="Z133:Z136" si="13">IF(E133=0,"",E133)</f>
        <v/>
      </c>
    </row>
    <row r="134" spans="2:26" ht="15" customHeight="1">
      <c r="B134" s="213"/>
      <c r="C134" s="214"/>
      <c r="D134" s="75" t="str">
        <f t="shared" ref="D134:D136" si="14">IF(U134=0,"",U134)</f>
        <v/>
      </c>
      <c r="E134" s="158" t="str">
        <f t="shared" ref="E134:E136" si="15">IF(V134=0,"",V134)</f>
        <v/>
      </c>
      <c r="F134" s="364" t="s">
        <v>63</v>
      </c>
      <c r="G134" s="365"/>
      <c r="H134" s="365"/>
      <c r="I134" s="365"/>
      <c r="J134" s="365"/>
      <c r="K134" s="365"/>
      <c r="L134" s="348" t="s">
        <v>109</v>
      </c>
      <c r="M134" s="348"/>
      <c r="N134" s="348"/>
      <c r="O134" s="348"/>
      <c r="P134" s="348"/>
      <c r="Q134" s="348"/>
      <c r="R134" s="348"/>
      <c r="S134" s="349"/>
      <c r="T134" s="7"/>
      <c r="U134" s="20">
        <f>+KintoneからC006クラウド!AZ2</f>
        <v>0</v>
      </c>
      <c r="V134" s="21">
        <f>+KintoneからC006クラウド!BA2</f>
        <v>0</v>
      </c>
      <c r="Y134" s="10" t="str">
        <f t="shared" si="12"/>
        <v/>
      </c>
      <c r="Z134" s="10" t="str">
        <f t="shared" si="13"/>
        <v/>
      </c>
    </row>
    <row r="135" spans="2:26" ht="15" customHeight="1">
      <c r="B135" s="213"/>
      <c r="C135" s="214"/>
      <c r="D135" s="75" t="str">
        <f t="shared" si="14"/>
        <v/>
      </c>
      <c r="E135" s="158" t="str">
        <f t="shared" si="15"/>
        <v/>
      </c>
      <c r="F135" s="364" t="s">
        <v>32</v>
      </c>
      <c r="G135" s="365"/>
      <c r="H135" s="365"/>
      <c r="I135" s="365"/>
      <c r="J135" s="365"/>
      <c r="K135" s="365"/>
      <c r="L135" s="348" t="s">
        <v>109</v>
      </c>
      <c r="M135" s="348"/>
      <c r="N135" s="348"/>
      <c r="O135" s="348"/>
      <c r="P135" s="348"/>
      <c r="Q135" s="348"/>
      <c r="R135" s="348"/>
      <c r="S135" s="349"/>
      <c r="T135" s="7"/>
      <c r="U135" s="20">
        <f>+KintoneからC006クラウド!BB2</f>
        <v>0</v>
      </c>
      <c r="V135" s="21">
        <f>+KintoneからC006クラウド!BC2</f>
        <v>0</v>
      </c>
      <c r="Y135" s="10" t="str">
        <f t="shared" si="12"/>
        <v/>
      </c>
      <c r="Z135" s="10" t="str">
        <f t="shared" si="13"/>
        <v/>
      </c>
    </row>
    <row r="136" spans="2:26" ht="15" customHeight="1">
      <c r="B136" s="213"/>
      <c r="C136" s="214"/>
      <c r="D136" s="72" t="str">
        <f t="shared" si="14"/>
        <v/>
      </c>
      <c r="E136" s="159" t="str">
        <f t="shared" si="15"/>
        <v/>
      </c>
      <c r="F136" s="167" t="s">
        <v>33</v>
      </c>
      <c r="G136" s="367"/>
      <c r="H136" s="367"/>
      <c r="I136" s="367"/>
      <c r="J136" s="367"/>
      <c r="K136" s="367"/>
      <c r="L136" s="350" t="s">
        <v>110</v>
      </c>
      <c r="M136" s="350"/>
      <c r="N136" s="350"/>
      <c r="O136" s="350"/>
      <c r="P136" s="350"/>
      <c r="Q136" s="350"/>
      <c r="R136" s="350"/>
      <c r="S136" s="351"/>
      <c r="T136" s="7"/>
      <c r="U136" s="20">
        <f>+KintoneからC006クラウド!BD2</f>
        <v>0</v>
      </c>
      <c r="V136" s="21">
        <f>+KintoneからC006クラウド!BE2</f>
        <v>0</v>
      </c>
      <c r="Y136" s="10" t="str">
        <f t="shared" si="12"/>
        <v/>
      </c>
      <c r="Z136" s="10" t="str">
        <f t="shared" si="13"/>
        <v/>
      </c>
    </row>
    <row r="137" spans="2:26" ht="15" customHeight="1">
      <c r="B137" s="213"/>
      <c r="C137" s="214"/>
      <c r="D137" s="358" t="s">
        <v>127</v>
      </c>
      <c r="E137" s="359"/>
      <c r="F137" s="359"/>
      <c r="G137" s="359"/>
      <c r="H137" s="359"/>
      <c r="I137" s="359"/>
      <c r="J137" s="359"/>
      <c r="K137" s="359"/>
      <c r="L137" s="359"/>
      <c r="M137" s="359"/>
      <c r="N137" s="359"/>
      <c r="O137" s="359"/>
      <c r="P137" s="359"/>
      <c r="Q137" s="359"/>
      <c r="R137" s="359"/>
      <c r="S137" s="360"/>
      <c r="V137" s="7"/>
    </row>
    <row r="138" spans="2:26" ht="15" customHeight="1">
      <c r="B138" s="213"/>
      <c r="C138" s="214"/>
      <c r="D138" s="361"/>
      <c r="E138" s="362"/>
      <c r="F138" s="362"/>
      <c r="G138" s="362"/>
      <c r="H138" s="362"/>
      <c r="I138" s="362"/>
      <c r="J138" s="362"/>
      <c r="K138" s="362"/>
      <c r="L138" s="362"/>
      <c r="M138" s="362"/>
      <c r="N138" s="362"/>
      <c r="O138" s="362"/>
      <c r="P138" s="362"/>
      <c r="Q138" s="362"/>
      <c r="R138" s="362"/>
      <c r="S138" s="363"/>
      <c r="V138" s="7"/>
    </row>
    <row r="139" spans="2:26" ht="15" customHeight="1">
      <c r="B139" s="213"/>
      <c r="C139" s="214"/>
      <c r="D139" s="352" t="s">
        <v>230</v>
      </c>
      <c r="E139" s="353"/>
      <c r="F139" s="353"/>
      <c r="G139" s="353"/>
      <c r="H139" s="353"/>
      <c r="I139" s="353"/>
      <c r="J139" s="353"/>
      <c r="K139" s="353"/>
      <c r="L139" s="353"/>
      <c r="M139" s="353"/>
      <c r="N139" s="353"/>
      <c r="O139" s="353"/>
      <c r="P139" s="353"/>
      <c r="Q139" s="353"/>
      <c r="R139" s="353"/>
      <c r="S139" s="354"/>
      <c r="V139" s="7"/>
    </row>
    <row r="140" spans="2:26" ht="15" customHeight="1">
      <c r="B140" s="211"/>
      <c r="C140" s="212"/>
      <c r="D140" s="355"/>
      <c r="E140" s="356"/>
      <c r="F140" s="356"/>
      <c r="G140" s="356"/>
      <c r="H140" s="356"/>
      <c r="I140" s="356"/>
      <c r="J140" s="356"/>
      <c r="K140" s="356"/>
      <c r="L140" s="356"/>
      <c r="M140" s="356"/>
      <c r="N140" s="356"/>
      <c r="O140" s="356"/>
      <c r="P140" s="356"/>
      <c r="Q140" s="356"/>
      <c r="R140" s="356"/>
      <c r="S140" s="357"/>
      <c r="V140" s="7"/>
    </row>
    <row r="142" spans="2:26" ht="16" customHeight="1">
      <c r="B142" s="37" t="s">
        <v>537</v>
      </c>
      <c r="C142" s="37"/>
      <c r="Y142" s="1" t="s">
        <v>187</v>
      </c>
      <c r="Z142" s="1" t="s">
        <v>188</v>
      </c>
    </row>
    <row r="143" spans="2:26" ht="6" customHeight="1"/>
    <row r="144" spans="2:26" ht="14.5" customHeight="1">
      <c r="B144" s="331" t="s">
        <v>538</v>
      </c>
      <c r="C144" s="377"/>
      <c r="D144" s="377"/>
      <c r="E144" s="332"/>
      <c r="F144" s="380" t="s">
        <v>539</v>
      </c>
      <c r="G144" s="381"/>
      <c r="H144" s="381"/>
      <c r="I144" s="381"/>
      <c r="J144" s="381"/>
      <c r="K144" s="388" t="s">
        <v>540</v>
      </c>
      <c r="L144" s="388"/>
      <c r="M144" s="388"/>
      <c r="N144" s="388"/>
      <c r="O144" s="388"/>
      <c r="P144" s="388"/>
      <c r="Q144" s="388"/>
      <c r="R144" s="388"/>
      <c r="S144" s="389"/>
      <c r="T144" s="8"/>
      <c r="V144" s="1"/>
    </row>
    <row r="145" spans="2:23" ht="29.15" customHeight="1">
      <c r="B145" s="333"/>
      <c r="C145" s="378"/>
      <c r="D145" s="378"/>
      <c r="E145" s="334"/>
      <c r="F145" s="382" t="s">
        <v>541</v>
      </c>
      <c r="G145" s="383"/>
      <c r="H145" s="383"/>
      <c r="I145" s="383"/>
      <c r="J145" s="383"/>
      <c r="K145" s="390" t="s">
        <v>551</v>
      </c>
      <c r="L145" s="390"/>
      <c r="M145" s="390"/>
      <c r="N145" s="390"/>
      <c r="O145" s="390"/>
      <c r="P145" s="390"/>
      <c r="Q145" s="390"/>
      <c r="R145" s="390"/>
      <c r="S145" s="391"/>
      <c r="T145" s="8"/>
      <c r="V145" s="1"/>
    </row>
    <row r="146" spans="2:23" ht="14.5" customHeight="1">
      <c r="B146" s="333"/>
      <c r="C146" s="378"/>
      <c r="D146" s="378"/>
      <c r="E146" s="334"/>
      <c r="F146" s="384" t="s">
        <v>542</v>
      </c>
      <c r="G146" s="385"/>
      <c r="H146" s="385"/>
      <c r="I146" s="385"/>
      <c r="J146" s="385"/>
      <c r="K146" s="392" t="s">
        <v>543</v>
      </c>
      <c r="L146" s="392"/>
      <c r="M146" s="392"/>
      <c r="N146" s="392"/>
      <c r="O146" s="392"/>
      <c r="P146" s="392"/>
      <c r="Q146" s="392"/>
      <c r="R146" s="392"/>
      <c r="S146" s="393"/>
      <c r="T146" s="8"/>
      <c r="V146" s="1"/>
      <c r="W146" s="12"/>
    </row>
    <row r="147" spans="2:23" ht="14.5" customHeight="1">
      <c r="B147" s="333"/>
      <c r="C147" s="378"/>
      <c r="D147" s="378"/>
      <c r="E147" s="334"/>
      <c r="F147" s="384" t="s">
        <v>544</v>
      </c>
      <c r="G147" s="385"/>
      <c r="H147" s="385"/>
      <c r="I147" s="385"/>
      <c r="J147" s="385"/>
      <c r="K147" s="392" t="s">
        <v>545</v>
      </c>
      <c r="L147" s="392"/>
      <c r="M147" s="392"/>
      <c r="N147" s="392"/>
      <c r="O147" s="392"/>
      <c r="P147" s="392"/>
      <c r="Q147" s="392"/>
      <c r="R147" s="392"/>
      <c r="S147" s="393"/>
      <c r="T147" s="8"/>
      <c r="V147" s="1"/>
      <c r="W147" s="12"/>
    </row>
    <row r="148" spans="2:23" ht="14.5" customHeight="1">
      <c r="B148" s="333"/>
      <c r="C148" s="378"/>
      <c r="D148" s="378"/>
      <c r="E148" s="334"/>
      <c r="F148" s="384" t="s">
        <v>546</v>
      </c>
      <c r="G148" s="385"/>
      <c r="H148" s="385"/>
      <c r="I148" s="385"/>
      <c r="J148" s="385"/>
      <c r="K148" s="392" t="s">
        <v>547</v>
      </c>
      <c r="L148" s="392"/>
      <c r="M148" s="392"/>
      <c r="N148" s="392"/>
      <c r="O148" s="392"/>
      <c r="P148" s="392"/>
      <c r="Q148" s="392"/>
      <c r="R148" s="392"/>
      <c r="S148" s="393"/>
      <c r="T148" s="8"/>
      <c r="V148" s="1"/>
      <c r="W148" s="12"/>
    </row>
    <row r="149" spans="2:23" ht="14.5" customHeight="1">
      <c r="B149" s="335"/>
      <c r="C149" s="379"/>
      <c r="D149" s="379"/>
      <c r="E149" s="336"/>
      <c r="F149" s="386" t="s">
        <v>548</v>
      </c>
      <c r="G149" s="387"/>
      <c r="H149" s="387"/>
      <c r="I149" s="387"/>
      <c r="J149" s="387"/>
      <c r="K149" s="394" t="s">
        <v>549</v>
      </c>
      <c r="L149" s="394"/>
      <c r="M149" s="394"/>
      <c r="N149" s="394"/>
      <c r="O149" s="394"/>
      <c r="P149" s="394"/>
      <c r="Q149" s="394"/>
      <c r="R149" s="394"/>
      <c r="S149" s="395"/>
      <c r="T149" s="8"/>
      <c r="V149" s="1"/>
    </row>
    <row r="150" spans="2:23" ht="14.5" customHeight="1">
      <c r="B150" s="219" t="s">
        <v>550</v>
      </c>
      <c r="C150" s="220"/>
      <c r="D150" s="220"/>
      <c r="E150" s="221"/>
      <c r="F150" s="396" t="s">
        <v>553</v>
      </c>
      <c r="G150" s="397"/>
      <c r="H150" s="397"/>
      <c r="I150" s="397"/>
      <c r="J150" s="397"/>
      <c r="K150" s="397"/>
      <c r="L150" s="397"/>
      <c r="M150" s="397"/>
      <c r="N150" s="397"/>
      <c r="O150" s="397"/>
      <c r="P150" s="397"/>
      <c r="Q150" s="397"/>
      <c r="R150" s="397"/>
      <c r="S150" s="398"/>
      <c r="T150" s="8"/>
      <c r="V150" s="1"/>
    </row>
  </sheetData>
  <sheetProtection formatRows="0"/>
  <protectedRanges>
    <protectedRange sqref="R108 F106:F110" name="サービスカスタマ327"/>
    <protectedRange sqref="R102 F100:F104" name="サービスカスタマ326"/>
    <protectedRange sqref="R90 F88:F92" name="サービスカスタマ324"/>
    <protectedRange sqref="R96 F94:F98" name="サービスカスタマ325"/>
    <protectedRange sqref="R82 R84 F82:F84 R88 R94 R100 R106" name="サービスカスタマ323"/>
    <protectedRange sqref="R69 F67:F71" name="サービスプロバイダ317"/>
    <protectedRange sqref="R63 F61:F65" name="サービスプロバイダ316"/>
    <protectedRange sqref="R57 F55:F59" name="サービスプロバイダ315"/>
    <protectedRange sqref="R51 F49:F53" name="サービスプロバイダ314"/>
    <protectedRange sqref="R43 R45 F43:F47 R49 R55 R61 R67 F85:F86" name="サービスプロバイダ313"/>
    <protectedRange sqref="L10 L33 L114" name="変更点"/>
    <protectedRange sqref="L33 F36:F37 F75:F76 L114" name="サービス名、サービス内容"/>
    <protectedRange sqref="D28" name="審査形式"/>
    <protectedRange sqref="Q4" name="記入日、認証番号"/>
    <protectedRange sqref="I12:I21" name="申請組織、連絡先"/>
    <protectedRange sqref="D117 E118 M118 D120 D122 E123:E124 D126 D128 D130 E131 D133:E136" name="その他"/>
    <protectedRange sqref="I28:S28" name="希望期間"/>
  </protectedRanges>
  <mergeCells count="299">
    <mergeCell ref="B144:E149"/>
    <mergeCell ref="B150:E150"/>
    <mergeCell ref="F144:J144"/>
    <mergeCell ref="F145:J145"/>
    <mergeCell ref="F146:J146"/>
    <mergeCell ref="F147:J147"/>
    <mergeCell ref="F148:J148"/>
    <mergeCell ref="F149:J149"/>
    <mergeCell ref="K144:S144"/>
    <mergeCell ref="K145:S145"/>
    <mergeCell ref="K146:S146"/>
    <mergeCell ref="K147:S147"/>
    <mergeCell ref="K148:S148"/>
    <mergeCell ref="K149:S149"/>
    <mergeCell ref="F150:S150"/>
    <mergeCell ref="L133:S133"/>
    <mergeCell ref="L134:S134"/>
    <mergeCell ref="L135:S135"/>
    <mergeCell ref="L136:S136"/>
    <mergeCell ref="D139:S140"/>
    <mergeCell ref="D137:S138"/>
    <mergeCell ref="D86:E86"/>
    <mergeCell ref="D87:E87"/>
    <mergeCell ref="D88:E88"/>
    <mergeCell ref="D89:E89"/>
    <mergeCell ref="D90:E90"/>
    <mergeCell ref="F134:K134"/>
    <mergeCell ref="F133:K133"/>
    <mergeCell ref="F135:K135"/>
    <mergeCell ref="F136:K136"/>
    <mergeCell ref="R96:S96"/>
    <mergeCell ref="E126:S126"/>
    <mergeCell ref="G123:S124"/>
    <mergeCell ref="R94:S94"/>
    <mergeCell ref="D91:E91"/>
    <mergeCell ref="F86:H86"/>
    <mergeCell ref="J86:S86"/>
    <mergeCell ref="F87:H87"/>
    <mergeCell ref="J87:S87"/>
    <mergeCell ref="D64:E64"/>
    <mergeCell ref="D65:E65"/>
    <mergeCell ref="D66:E66"/>
    <mergeCell ref="D67:E67"/>
    <mergeCell ref="D68:E68"/>
    <mergeCell ref="D82:E82"/>
    <mergeCell ref="D83:E83"/>
    <mergeCell ref="D84:E84"/>
    <mergeCell ref="D85:E85"/>
    <mergeCell ref="B74:S74"/>
    <mergeCell ref="D75:E75"/>
    <mergeCell ref="B75:C75"/>
    <mergeCell ref="B76:C81"/>
    <mergeCell ref="B82:C87"/>
    <mergeCell ref="D55:E55"/>
    <mergeCell ref="D56:E56"/>
    <mergeCell ref="D57:E57"/>
    <mergeCell ref="D58:E58"/>
    <mergeCell ref="D59:E59"/>
    <mergeCell ref="D60:E60"/>
    <mergeCell ref="D61:E61"/>
    <mergeCell ref="D62:E62"/>
    <mergeCell ref="D63:E63"/>
    <mergeCell ref="D46:E46"/>
    <mergeCell ref="D47:E47"/>
    <mergeCell ref="D48:E48"/>
    <mergeCell ref="D49:E49"/>
    <mergeCell ref="D50:E50"/>
    <mergeCell ref="B35:S35"/>
    <mergeCell ref="B43:C48"/>
    <mergeCell ref="B49:C54"/>
    <mergeCell ref="O49:Q49"/>
    <mergeCell ref="O51:Q51"/>
    <mergeCell ref="J53:S53"/>
    <mergeCell ref="F54:H54"/>
    <mergeCell ref="J54:S54"/>
    <mergeCell ref="B37:C42"/>
    <mergeCell ref="D51:E51"/>
    <mergeCell ref="D52:E52"/>
    <mergeCell ref="D53:E53"/>
    <mergeCell ref="D54:E54"/>
    <mergeCell ref="R45:S45"/>
    <mergeCell ref="F51:N51"/>
    <mergeCell ref="F52:H52"/>
    <mergeCell ref="J52:S52"/>
    <mergeCell ref="F53:H53"/>
    <mergeCell ref="D43:E43"/>
    <mergeCell ref="B3:S3"/>
    <mergeCell ref="I12:S12"/>
    <mergeCell ref="I28:S28"/>
    <mergeCell ref="I14:S14"/>
    <mergeCell ref="I16:S16"/>
    <mergeCell ref="I17:S17"/>
    <mergeCell ref="I18:S18"/>
    <mergeCell ref="I19:S19"/>
    <mergeCell ref="I20:S20"/>
    <mergeCell ref="D27:H27"/>
    <mergeCell ref="D28:H28"/>
    <mergeCell ref="Q4:S4"/>
    <mergeCell ref="Q5:S5"/>
    <mergeCell ref="B4:E4"/>
    <mergeCell ref="E19:H19"/>
    <mergeCell ref="E20:H20"/>
    <mergeCell ref="E21:H21"/>
    <mergeCell ref="D15:D21"/>
    <mergeCell ref="B12:C14"/>
    <mergeCell ref="B15:C21"/>
    <mergeCell ref="I13:K13"/>
    <mergeCell ref="R57:S57"/>
    <mergeCell ref="E117:S117"/>
    <mergeCell ref="E118:K118"/>
    <mergeCell ref="M118:S118"/>
    <mergeCell ref="D116:S116"/>
    <mergeCell ref="R43:S43"/>
    <mergeCell ref="R49:S49"/>
    <mergeCell ref="R51:S51"/>
    <mergeCell ref="R55:S55"/>
    <mergeCell ref="F62:S62"/>
    <mergeCell ref="F63:N63"/>
    <mergeCell ref="O63:Q63"/>
    <mergeCell ref="R63:S63"/>
    <mergeCell ref="F64:H64"/>
    <mergeCell ref="J64:S64"/>
    <mergeCell ref="F65:H65"/>
    <mergeCell ref="J65:S65"/>
    <mergeCell ref="F66:H66"/>
    <mergeCell ref="J66:S66"/>
    <mergeCell ref="F104:H104"/>
    <mergeCell ref="J104:S104"/>
    <mergeCell ref="F105:H105"/>
    <mergeCell ref="R88:S88"/>
    <mergeCell ref="F55:N55"/>
    <mergeCell ref="F56:S56"/>
    <mergeCell ref="F57:N57"/>
    <mergeCell ref="F58:H58"/>
    <mergeCell ref="J58:S58"/>
    <mergeCell ref="F59:H59"/>
    <mergeCell ref="J59:S59"/>
    <mergeCell ref="F60:H60"/>
    <mergeCell ref="J60:S60"/>
    <mergeCell ref="B121:C124"/>
    <mergeCell ref="F89:S89"/>
    <mergeCell ref="F90:N90"/>
    <mergeCell ref="O90:Q90"/>
    <mergeCell ref="F75:S75"/>
    <mergeCell ref="D76:E81"/>
    <mergeCell ref="F76:S81"/>
    <mergeCell ref="F82:N82"/>
    <mergeCell ref="O82:Q82"/>
    <mergeCell ref="F83:S83"/>
    <mergeCell ref="F84:N84"/>
    <mergeCell ref="O84:Q84"/>
    <mergeCell ref="F85:H85"/>
    <mergeCell ref="J85:S85"/>
    <mergeCell ref="R82:S82"/>
    <mergeCell ref="R84:S84"/>
    <mergeCell ref="B125:C126"/>
    <mergeCell ref="B61:C66"/>
    <mergeCell ref="F61:N61"/>
    <mergeCell ref="O61:Q61"/>
    <mergeCell ref="R61:S61"/>
    <mergeCell ref="O43:Q43"/>
    <mergeCell ref="O45:Q45"/>
    <mergeCell ref="M2:S2"/>
    <mergeCell ref="N4:P4"/>
    <mergeCell ref="N5:P5"/>
    <mergeCell ref="I21:P21"/>
    <mergeCell ref="Q21:S21"/>
    <mergeCell ref="B27:C28"/>
    <mergeCell ref="B36:C36"/>
    <mergeCell ref="F4:K4"/>
    <mergeCell ref="I27:S27"/>
    <mergeCell ref="E12:H12"/>
    <mergeCell ref="E13:H13"/>
    <mergeCell ref="E14:H14"/>
    <mergeCell ref="E15:H15"/>
    <mergeCell ref="E16:H16"/>
    <mergeCell ref="E17:H17"/>
    <mergeCell ref="E18:H18"/>
    <mergeCell ref="D12:D14"/>
    <mergeCell ref="D44:E44"/>
    <mergeCell ref="D45:E45"/>
    <mergeCell ref="F91:H91"/>
    <mergeCell ref="J91:S91"/>
    <mergeCell ref="B55:C60"/>
    <mergeCell ref="O55:Q55"/>
    <mergeCell ref="O57:Q57"/>
    <mergeCell ref="D36:E36"/>
    <mergeCell ref="D37:E42"/>
    <mergeCell ref="F36:S36"/>
    <mergeCell ref="F37:S42"/>
    <mergeCell ref="F43:N43"/>
    <mergeCell ref="F44:S44"/>
    <mergeCell ref="F45:N45"/>
    <mergeCell ref="F46:H46"/>
    <mergeCell ref="F47:H47"/>
    <mergeCell ref="F48:H48"/>
    <mergeCell ref="J46:S46"/>
    <mergeCell ref="J47:S47"/>
    <mergeCell ref="J48:S48"/>
    <mergeCell ref="F49:N49"/>
    <mergeCell ref="F50:S50"/>
    <mergeCell ref="F88:N88"/>
    <mergeCell ref="O88:Q88"/>
    <mergeCell ref="R90:S90"/>
    <mergeCell ref="D127:S127"/>
    <mergeCell ref="E128:S128"/>
    <mergeCell ref="F92:H92"/>
    <mergeCell ref="J92:S92"/>
    <mergeCell ref="F93:H93"/>
    <mergeCell ref="J93:S93"/>
    <mergeCell ref="F94:N94"/>
    <mergeCell ref="O94:Q94"/>
    <mergeCell ref="F95:S95"/>
    <mergeCell ref="F96:N96"/>
    <mergeCell ref="O96:Q96"/>
    <mergeCell ref="D92:E92"/>
    <mergeCell ref="D93:E93"/>
    <mergeCell ref="D94:E94"/>
    <mergeCell ref="D95:E95"/>
    <mergeCell ref="D96:E96"/>
    <mergeCell ref="D97:E97"/>
    <mergeCell ref="D98:E98"/>
    <mergeCell ref="D99:E99"/>
    <mergeCell ref="F102:N102"/>
    <mergeCell ref="O102:Q102"/>
    <mergeCell ref="R102:S102"/>
    <mergeCell ref="F103:H103"/>
    <mergeCell ref="J103:S103"/>
    <mergeCell ref="B127:C128"/>
    <mergeCell ref="B129:C131"/>
    <mergeCell ref="B132:C140"/>
    <mergeCell ref="F97:H97"/>
    <mergeCell ref="J97:S97"/>
    <mergeCell ref="F98:H98"/>
    <mergeCell ref="J98:S98"/>
    <mergeCell ref="F99:H99"/>
    <mergeCell ref="J99:S99"/>
    <mergeCell ref="B119:C120"/>
    <mergeCell ref="D119:S119"/>
    <mergeCell ref="E120:S120"/>
    <mergeCell ref="B116:C118"/>
    <mergeCell ref="E131:S131"/>
    <mergeCell ref="D132:S132"/>
    <mergeCell ref="D125:S125"/>
    <mergeCell ref="E130:S130"/>
    <mergeCell ref="D129:S129"/>
    <mergeCell ref="D121:S121"/>
    <mergeCell ref="B100:C105"/>
    <mergeCell ref="F100:N100"/>
    <mergeCell ref="O100:Q100"/>
    <mergeCell ref="R100:S100"/>
    <mergeCell ref="F101:S101"/>
    <mergeCell ref="D109:E109"/>
    <mergeCell ref="D110:E110"/>
    <mergeCell ref="D111:E111"/>
    <mergeCell ref="B67:C72"/>
    <mergeCell ref="F67:N67"/>
    <mergeCell ref="O67:Q67"/>
    <mergeCell ref="R67:S67"/>
    <mergeCell ref="F68:S68"/>
    <mergeCell ref="F69:N69"/>
    <mergeCell ref="O69:Q69"/>
    <mergeCell ref="R69:S69"/>
    <mergeCell ref="F70:H70"/>
    <mergeCell ref="J70:S70"/>
    <mergeCell ref="F71:H71"/>
    <mergeCell ref="J71:S71"/>
    <mergeCell ref="F72:H72"/>
    <mergeCell ref="J72:S72"/>
    <mergeCell ref="D69:E69"/>
    <mergeCell ref="D70:E70"/>
    <mergeCell ref="D71:E71"/>
    <mergeCell ref="D72:E72"/>
    <mergeCell ref="B88:C93"/>
    <mergeCell ref="B94:C99"/>
    <mergeCell ref="J105:S105"/>
    <mergeCell ref="D100:E100"/>
    <mergeCell ref="D101:E101"/>
    <mergeCell ref="D102:E102"/>
    <mergeCell ref="D103:E103"/>
    <mergeCell ref="D104:E104"/>
    <mergeCell ref="D105:E105"/>
    <mergeCell ref="B106:C111"/>
    <mergeCell ref="F106:N106"/>
    <mergeCell ref="O106:Q106"/>
    <mergeCell ref="R106:S106"/>
    <mergeCell ref="F107:S107"/>
    <mergeCell ref="F108:N108"/>
    <mergeCell ref="O108:Q108"/>
    <mergeCell ref="R108:S108"/>
    <mergeCell ref="F109:H109"/>
    <mergeCell ref="J109:S109"/>
    <mergeCell ref="F110:H110"/>
    <mergeCell ref="J110:S110"/>
    <mergeCell ref="F111:H111"/>
    <mergeCell ref="J111:S111"/>
    <mergeCell ref="D106:E106"/>
    <mergeCell ref="D107:E107"/>
    <mergeCell ref="D108:E108"/>
  </mergeCells>
  <phoneticPr fontId="18"/>
  <dataValidations count="7">
    <dataValidation type="list" allowBlank="1" showInputMessage="1" showErrorMessage="1" sqref="D126" xr:uid="{BB0529A5-12BF-4BE7-AE43-A848BF76E387}">
      <formula1>$Y$112:$Z$112</formula1>
    </dataValidation>
    <dataValidation type="list" allowBlank="1" showInputMessage="1" showErrorMessage="1" sqref="R82:S82 R49:S49 R43:S43 R100:S100 R67:S67 R88:S88 R55:S55 R61:S61 R94:S94 R106:S106" xr:uid="{E4A96AFD-A946-443E-8EE1-E202D3B2D700}">
      <formula1>$X$30</formula1>
    </dataValidation>
    <dataValidation type="list" allowBlank="1" showInputMessage="1" showErrorMessage="1" sqref="D28:H28" xr:uid="{97EDABB9-D506-41B4-8A07-6A9DD695DBA5}">
      <formula1>"ISMS審査と同時実施を希望,単独審査を希望"</formula1>
    </dataValidation>
    <dataValidation type="list" allowBlank="1" showInputMessage="1" showErrorMessage="1" sqref="I15" xr:uid="{6F63CE52-1DC3-4034-A663-80A658BBA75B}">
      <formula1>"違う,同じ"</formula1>
    </dataValidation>
    <dataValidation type="list" allowBlank="1" showInputMessage="1" showErrorMessage="1" sqref="L114 L10 D130 L33 D117 D120 D128" xr:uid="{42BFBC86-DD28-4434-BBA4-549E3EFC4CC3}">
      <formula1>$X$30:$Y$30</formula1>
    </dataValidation>
    <dataValidation type="list" allowBlank="1" showInputMessage="1" showErrorMessage="1" sqref="F4:K4" xr:uid="{8CF86480-D8F8-41A6-80D8-D805F90D7452}">
      <formula1>$X$6</formula1>
    </dataValidation>
    <dataValidation type="list" allowBlank="1" showInputMessage="1" showErrorMessage="1" sqref="D122" xr:uid="{B4F2C2D8-8BBA-45A4-9335-EB7D1D3CED13}">
      <formula1>$Y$113:$Z$113</formula1>
    </dataValidation>
  </dataValidations>
  <printOptions horizontalCentered="1"/>
  <pageMargins left="0.70866141732283472" right="0.70866141732283472" top="0.94488188976377963" bottom="0.55118110236220474" header="0.31496062992125984" footer="0.31496062992125984"/>
  <pageSetup paperSize="9" scale="30" orientation="portrait" horizontalDpi="4294967293" r:id="rId1"/>
  <rowBreaks count="2" manualBreakCount="2">
    <brk id="54" max="18" man="1"/>
    <brk id="111" max="18" man="1"/>
  </rowBreaks>
  <ignoredErrors>
    <ignoredError sqref="B36:C42 B43:C60 B75:C99 B61:C72 B100:C111" twoDigitTextYear="1"/>
    <ignoredError sqref="Y120 Y50" formula="1"/>
    <ignoredError xmlns:x16r3="http://schemas.microsoft.com/office/spreadsheetml/2018/08/main" sqref="V18:V19" x16r3:misleadingFormat="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4FABC-9912-418C-A0B2-49E9DB2ADBE6}">
  <sheetPr>
    <pageSetUpPr fitToPage="1"/>
  </sheetPr>
  <dimension ref="A1:AI87"/>
  <sheetViews>
    <sheetView showGridLines="0" view="pageBreakPreview" zoomScaleNormal="100" zoomScaleSheetLayoutView="100" workbookViewId="0">
      <selection activeCell="B3" sqref="B3:T3"/>
    </sheetView>
  </sheetViews>
  <sheetFormatPr defaultColWidth="9" defaultRowHeight="13.5"/>
  <cols>
    <col min="1" max="1" width="2.08203125" style="62" customWidth="1"/>
    <col min="2" max="2" width="8.58203125" style="62" customWidth="1"/>
    <col min="3" max="3" width="13.58203125" style="62" customWidth="1"/>
    <col min="4" max="8" width="5.58203125" style="62" customWidth="1"/>
    <col min="9" max="10" width="3.58203125" style="62" customWidth="1"/>
    <col min="11" max="15" width="5.58203125" style="62" customWidth="1"/>
    <col min="16" max="17" width="3.58203125" style="62" customWidth="1"/>
    <col min="18" max="18" width="5.58203125" style="62" customWidth="1"/>
    <col min="19" max="20" width="5.08203125" style="62" customWidth="1"/>
    <col min="21" max="21" width="5.58203125" style="62" customWidth="1"/>
    <col min="22" max="22" width="10.58203125" style="63" hidden="1" customWidth="1"/>
    <col min="23" max="23" width="14.83203125" style="63" hidden="1" customWidth="1"/>
    <col min="24" max="24" width="12.58203125" style="63" hidden="1" customWidth="1"/>
    <col min="25" max="25" width="14.5" style="63" hidden="1" customWidth="1"/>
    <col min="26" max="26" width="16" style="62" hidden="1" customWidth="1"/>
    <col min="27" max="27" width="11.5" style="62" hidden="1" customWidth="1"/>
    <col min="28" max="28" width="14.1640625" style="62" hidden="1" customWidth="1"/>
    <col min="29" max="29" width="18.33203125" style="62" hidden="1" customWidth="1"/>
    <col min="30" max="31" width="10.58203125" style="62" hidden="1" customWidth="1"/>
    <col min="32" max="33" width="8.1640625" style="62" hidden="1" customWidth="1"/>
    <col min="34" max="34" width="4.83203125" style="62" hidden="1" customWidth="1"/>
    <col min="35" max="35" width="9.58203125" style="62" hidden="1" customWidth="1"/>
    <col min="36" max="16384" width="9" style="62"/>
  </cols>
  <sheetData>
    <row r="1" spans="2:31" ht="14.5" customHeight="1">
      <c r="B1" s="62" t="s">
        <v>532</v>
      </c>
      <c r="T1" s="4" t="s">
        <v>533</v>
      </c>
    </row>
    <row r="2" spans="2:31" ht="14.5" customHeight="1">
      <c r="B2" s="62" t="s">
        <v>7</v>
      </c>
      <c r="T2" s="4" t="s">
        <v>273</v>
      </c>
      <c r="AC2" s="65">
        <f>+KintoneからC006クラウド!BO2</f>
        <v>0</v>
      </c>
      <c r="AD2" s="62" t="s">
        <v>272</v>
      </c>
    </row>
    <row r="3" spans="2:31" ht="60" customHeight="1" thickBot="1">
      <c r="B3" s="433" t="s">
        <v>552</v>
      </c>
      <c r="C3" s="433"/>
      <c r="D3" s="433"/>
      <c r="E3" s="433"/>
      <c r="F3" s="433"/>
      <c r="G3" s="433"/>
      <c r="H3" s="433"/>
      <c r="I3" s="433"/>
      <c r="J3" s="433"/>
      <c r="K3" s="433"/>
      <c r="L3" s="433"/>
      <c r="M3" s="433"/>
      <c r="N3" s="433"/>
      <c r="O3" s="433"/>
      <c r="P3" s="433"/>
      <c r="Q3" s="433"/>
      <c r="R3" s="433"/>
      <c r="S3" s="433"/>
      <c r="T3" s="433"/>
      <c r="AC3" s="65">
        <f>+KintoneからC006クラウド!BQ2</f>
        <v>0</v>
      </c>
      <c r="AD3" s="62" t="s">
        <v>271</v>
      </c>
    </row>
    <row r="4" spans="2:31" ht="14.5" customHeight="1" thickBot="1">
      <c r="P4" s="434" t="s">
        <v>270</v>
      </c>
      <c r="Q4" s="435"/>
      <c r="R4" s="436"/>
      <c r="S4" s="437"/>
      <c r="T4" s="438"/>
      <c r="AC4" s="64"/>
    </row>
    <row r="5" spans="2:31" ht="14.5" customHeight="1">
      <c r="P5" s="439" t="s">
        <v>269</v>
      </c>
      <c r="Q5" s="440"/>
      <c r="R5" s="441" t="str">
        <f>IF(X7=0,"",X7)</f>
        <v/>
      </c>
      <c r="S5" s="442"/>
      <c r="T5" s="443"/>
      <c r="X5" s="66"/>
      <c r="AC5" s="62" t="str">
        <f>IF(Z5=0,"",Z5)</f>
        <v/>
      </c>
    </row>
    <row r="6" spans="2:31" ht="25" customHeight="1">
      <c r="N6" s="399" t="s">
        <v>574</v>
      </c>
      <c r="O6" s="399"/>
      <c r="P6" s="400" t="str">
        <f>IF(X6=0,"",X6)</f>
        <v/>
      </c>
      <c r="Q6" s="401"/>
      <c r="R6" s="401"/>
      <c r="S6" s="401"/>
      <c r="T6" s="402"/>
      <c r="U6" s="66"/>
      <c r="W6" s="63" t="s">
        <v>575</v>
      </c>
      <c r="X6" s="97">
        <f>+KintoneからC006クラウド!G2</f>
        <v>0</v>
      </c>
      <c r="Y6" s="66"/>
      <c r="AC6" s="87" t="str">
        <f>IF(R4=0,"",R4)</f>
        <v/>
      </c>
      <c r="AD6" s="62" t="s">
        <v>9</v>
      </c>
    </row>
    <row r="7" spans="2:31" ht="16" customHeight="1">
      <c r="B7" s="98" t="s">
        <v>268</v>
      </c>
      <c r="C7" s="63"/>
      <c r="D7" s="63"/>
      <c r="E7" s="63"/>
      <c r="F7" s="63"/>
      <c r="G7" s="63"/>
      <c r="H7" s="63"/>
      <c r="I7" s="63"/>
      <c r="J7" s="63"/>
      <c r="K7" s="63"/>
      <c r="L7" s="63"/>
      <c r="M7" s="63"/>
      <c r="N7" s="63"/>
      <c r="O7" s="63"/>
      <c r="P7" s="63"/>
      <c r="Q7" s="63"/>
      <c r="R7" s="432"/>
      <c r="S7" s="432"/>
      <c r="T7" s="432"/>
      <c r="W7" s="63" t="s">
        <v>267</v>
      </c>
      <c r="X7" s="97">
        <f>+KintoneからC006クラウド!BM2</f>
        <v>0</v>
      </c>
      <c r="AC7" s="65" t="str">
        <f>IF(R5=0,"",R5)</f>
        <v/>
      </c>
      <c r="AD7" s="62" t="s">
        <v>10</v>
      </c>
    </row>
    <row r="8" spans="2:31" ht="16" customHeight="1">
      <c r="B8" s="96" t="s">
        <v>266</v>
      </c>
      <c r="P8" s="84"/>
      <c r="Q8" s="84"/>
      <c r="R8" s="84"/>
      <c r="S8" s="84"/>
      <c r="T8" s="84"/>
    </row>
    <row r="9" spans="2:31" ht="16" customHeight="1">
      <c r="P9" s="84"/>
      <c r="Q9" s="84"/>
      <c r="R9" s="84"/>
      <c r="S9" s="84"/>
      <c r="T9" s="84"/>
    </row>
    <row r="10" spans="2:31" ht="16" customHeight="1">
      <c r="B10" s="37" t="s">
        <v>47</v>
      </c>
    </row>
    <row r="11" spans="2:31" ht="6" customHeight="1" thickBot="1">
      <c r="X11" s="63" t="s">
        <v>265</v>
      </c>
    </row>
    <row r="12" spans="2:31" ht="15" customHeight="1">
      <c r="B12" s="83" t="s">
        <v>255</v>
      </c>
      <c r="C12" s="82" t="s">
        <v>254</v>
      </c>
      <c r="D12" s="418" t="s">
        <v>249</v>
      </c>
      <c r="E12" s="419"/>
      <c r="F12" s="419"/>
      <c r="G12" s="419"/>
      <c r="H12" s="419"/>
      <c r="I12" s="419"/>
      <c r="J12" s="420"/>
      <c r="K12" s="418" t="s">
        <v>248</v>
      </c>
      <c r="L12" s="419"/>
      <c r="M12" s="419"/>
      <c r="N12" s="419"/>
      <c r="O12" s="419"/>
      <c r="P12" s="419"/>
      <c r="Q12" s="420"/>
      <c r="R12" s="109" t="s">
        <v>247</v>
      </c>
      <c r="S12" s="421" t="s">
        <v>246</v>
      </c>
      <c r="T12" s="422"/>
      <c r="V12" s="80" t="s">
        <v>264</v>
      </c>
      <c r="W12" s="80" t="s">
        <v>250</v>
      </c>
      <c r="X12" s="80" t="s">
        <v>251</v>
      </c>
      <c r="Y12" s="80" t="s">
        <v>518</v>
      </c>
      <c r="Z12" s="79" t="s">
        <v>249</v>
      </c>
      <c r="AA12" s="79" t="s">
        <v>248</v>
      </c>
      <c r="AC12" s="79" t="s">
        <v>519</v>
      </c>
      <c r="AD12" s="79" t="s">
        <v>247</v>
      </c>
      <c r="AE12" s="79" t="s">
        <v>246</v>
      </c>
    </row>
    <row r="13" spans="2:31" ht="15" customHeight="1">
      <c r="B13" s="94" t="s">
        <v>13</v>
      </c>
      <c r="C13" s="93" t="s">
        <v>262</v>
      </c>
      <c r="D13" s="462" t="str">
        <f t="shared" ref="D13:D21" si="0">IF(Z13=0,"",Z13)</f>
        <v/>
      </c>
      <c r="E13" s="463"/>
      <c r="F13" s="463"/>
      <c r="G13" s="463"/>
      <c r="H13" s="463"/>
      <c r="I13" s="463"/>
      <c r="J13" s="464"/>
      <c r="K13" s="462" t="str">
        <f t="shared" ref="K13:K20" si="1">IF(AA13=0,"",AA13)</f>
        <v/>
      </c>
      <c r="L13" s="463"/>
      <c r="M13" s="463"/>
      <c r="N13" s="463"/>
      <c r="O13" s="463"/>
      <c r="P13" s="463"/>
      <c r="Q13" s="464"/>
      <c r="R13" s="110" t="str">
        <f t="shared" ref="R13:R21" si="2">IF(V13,"",+$X$11)</f>
        <v/>
      </c>
      <c r="S13" s="416"/>
      <c r="T13" s="417"/>
      <c r="U13" s="66"/>
      <c r="V13" s="62" t="b">
        <f t="shared" ref="V13:V21" si="3">EXACT(W13,Y13)</f>
        <v>1</v>
      </c>
      <c r="W13" s="71" t="str">
        <f t="shared" ref="W13:W21" si="4">IF(X13=0,"",X13)</f>
        <v/>
      </c>
      <c r="X13" s="71">
        <f>+KintoneからC006クラウド!G2</f>
        <v>0</v>
      </c>
      <c r="Y13" s="71" t="str">
        <f>+'C006見積依頼書【27017】'!Y12</f>
        <v/>
      </c>
      <c r="Z13" s="71" t="str">
        <f>IF(V13=TRUE,"",W13)</f>
        <v/>
      </c>
      <c r="AA13" s="65" t="str">
        <f t="shared" ref="AA13:AA21" si="5">IF(V13=TRUE,"",(IF(Y13=0,"",Y13)))</f>
        <v/>
      </c>
      <c r="AC13" s="65" t="str">
        <f>IF(K13=0,"",K13)</f>
        <v/>
      </c>
      <c r="AD13" s="65" t="str">
        <f t="shared" ref="AD13:AD21" si="6">IF(R13=0,"",R13)</f>
        <v/>
      </c>
      <c r="AE13" s="87" t="str">
        <f t="shared" ref="AE13:AE21" si="7">IF(S13=0,"",S13)</f>
        <v/>
      </c>
    </row>
    <row r="14" spans="2:31" ht="15" customHeight="1">
      <c r="B14" s="74" t="s">
        <v>261</v>
      </c>
      <c r="C14" s="90" t="s">
        <v>260</v>
      </c>
      <c r="D14" s="423" t="str">
        <f t="shared" si="0"/>
        <v/>
      </c>
      <c r="E14" s="424"/>
      <c r="F14" s="424"/>
      <c r="G14" s="468"/>
      <c r="H14" s="468"/>
      <c r="I14" s="468"/>
      <c r="J14" s="469"/>
      <c r="K14" s="423" t="str">
        <f t="shared" si="1"/>
        <v/>
      </c>
      <c r="L14" s="424"/>
      <c r="M14" s="424"/>
      <c r="N14" s="468"/>
      <c r="O14" s="468"/>
      <c r="P14" s="468"/>
      <c r="Q14" s="469"/>
      <c r="R14" s="111" t="str">
        <f t="shared" si="2"/>
        <v/>
      </c>
      <c r="S14" s="425"/>
      <c r="T14" s="426"/>
      <c r="V14" s="62" t="b">
        <f t="shared" si="3"/>
        <v>1</v>
      </c>
      <c r="W14" s="71" t="str">
        <f t="shared" si="4"/>
        <v/>
      </c>
      <c r="X14" s="71">
        <f>+KintoneからC006クラウド!BP2</f>
        <v>0</v>
      </c>
      <c r="Y14" s="71" t="str">
        <f>+'C006見積依頼書【27017】'!Y13</f>
        <v/>
      </c>
      <c r="Z14" s="71" t="str">
        <f>IF(V14=TRUE,"",W14)</f>
        <v/>
      </c>
      <c r="AA14" s="65" t="str">
        <f t="shared" si="5"/>
        <v/>
      </c>
      <c r="AC14" s="65" t="str">
        <f>IF(K14=0,"",K14)</f>
        <v/>
      </c>
      <c r="AD14" s="65" t="str">
        <f t="shared" si="6"/>
        <v/>
      </c>
      <c r="AE14" s="87" t="str">
        <f t="shared" si="7"/>
        <v/>
      </c>
    </row>
    <row r="15" spans="2:31" ht="30" customHeight="1">
      <c r="B15" s="74"/>
      <c r="C15" s="95" t="s">
        <v>20</v>
      </c>
      <c r="D15" s="465" t="str">
        <f t="shared" si="0"/>
        <v/>
      </c>
      <c r="E15" s="466"/>
      <c r="F15" s="466"/>
      <c r="G15" s="466"/>
      <c r="H15" s="466"/>
      <c r="I15" s="466"/>
      <c r="J15" s="467"/>
      <c r="K15" s="465" t="str">
        <f t="shared" si="1"/>
        <v/>
      </c>
      <c r="L15" s="466"/>
      <c r="M15" s="466"/>
      <c r="N15" s="466"/>
      <c r="O15" s="466"/>
      <c r="P15" s="466"/>
      <c r="Q15" s="467"/>
      <c r="R15" s="111" t="str">
        <f t="shared" si="2"/>
        <v/>
      </c>
      <c r="S15" s="444"/>
      <c r="T15" s="445"/>
      <c r="U15" s="63"/>
      <c r="V15" s="62" t="b">
        <f t="shared" si="3"/>
        <v>1</v>
      </c>
      <c r="W15" s="71" t="str">
        <f t="shared" si="4"/>
        <v/>
      </c>
      <c r="X15" s="71">
        <f>+KintoneからC006クラウド!I2</f>
        <v>0</v>
      </c>
      <c r="Y15" s="71" t="str">
        <f>+'C006見積依頼書【27017】'!Y14</f>
        <v/>
      </c>
      <c r="Z15" s="71" t="str">
        <f>IF(V15=TRUE,"",W15)</f>
        <v/>
      </c>
      <c r="AA15" s="65" t="str">
        <f t="shared" si="5"/>
        <v/>
      </c>
      <c r="AC15" s="65" t="str">
        <f>IF(K15=0,"",K15)</f>
        <v/>
      </c>
      <c r="AD15" s="65" t="str">
        <f t="shared" si="6"/>
        <v/>
      </c>
      <c r="AE15" s="87" t="str">
        <f t="shared" si="7"/>
        <v/>
      </c>
    </row>
    <row r="16" spans="2:31" ht="15" customHeight="1">
      <c r="B16" s="78" t="s">
        <v>263</v>
      </c>
      <c r="C16" s="93" t="s">
        <v>259</v>
      </c>
      <c r="D16" s="462" t="str">
        <f t="shared" si="0"/>
        <v/>
      </c>
      <c r="E16" s="463"/>
      <c r="F16" s="463"/>
      <c r="G16" s="463"/>
      <c r="H16" s="463"/>
      <c r="I16" s="463"/>
      <c r="J16" s="464"/>
      <c r="K16" s="462" t="str">
        <f t="shared" si="1"/>
        <v/>
      </c>
      <c r="L16" s="463"/>
      <c r="M16" s="463"/>
      <c r="N16" s="463"/>
      <c r="O16" s="463"/>
      <c r="P16" s="463"/>
      <c r="Q16" s="464"/>
      <c r="R16" s="110" t="str">
        <f t="shared" si="2"/>
        <v/>
      </c>
      <c r="S16" s="416"/>
      <c r="T16" s="417"/>
      <c r="V16" s="62" t="b">
        <f t="shared" si="3"/>
        <v>1</v>
      </c>
      <c r="W16" s="71" t="str">
        <f t="shared" si="4"/>
        <v/>
      </c>
      <c r="X16" s="71">
        <f>+KintoneからC006クラウド!J2</f>
        <v>0</v>
      </c>
      <c r="Y16" s="71" t="str">
        <f>+'C006見積依頼書【27017】'!Y16</f>
        <v/>
      </c>
      <c r="Z16" s="71" t="str">
        <f t="shared" ref="Z16:Z20" si="8">IF(V16=TRUE,"",(IF(X16=0,"",X16)))</f>
        <v/>
      </c>
      <c r="AA16" s="65" t="str">
        <f t="shared" si="5"/>
        <v/>
      </c>
      <c r="AC16" s="65" t="str">
        <f t="shared" ref="AC16:AC21" si="9">+K16</f>
        <v/>
      </c>
      <c r="AD16" s="65" t="str">
        <f t="shared" si="6"/>
        <v/>
      </c>
      <c r="AE16" s="87" t="str">
        <f t="shared" si="7"/>
        <v/>
      </c>
    </row>
    <row r="17" spans="2:35" ht="15" customHeight="1">
      <c r="B17" s="91" t="s">
        <v>274</v>
      </c>
      <c r="C17" s="90" t="s">
        <v>53</v>
      </c>
      <c r="D17" s="423" t="str">
        <f t="shared" si="0"/>
        <v/>
      </c>
      <c r="E17" s="424"/>
      <c r="F17" s="424"/>
      <c r="G17" s="424"/>
      <c r="H17" s="424"/>
      <c r="I17" s="424"/>
      <c r="J17" s="454"/>
      <c r="K17" s="423" t="str">
        <f t="shared" si="1"/>
        <v/>
      </c>
      <c r="L17" s="424"/>
      <c r="M17" s="424"/>
      <c r="N17" s="424"/>
      <c r="O17" s="424"/>
      <c r="P17" s="424"/>
      <c r="Q17" s="454"/>
      <c r="R17" s="111" t="str">
        <f t="shared" si="2"/>
        <v/>
      </c>
      <c r="S17" s="425"/>
      <c r="T17" s="426"/>
      <c r="V17" s="62" t="b">
        <f t="shared" si="3"/>
        <v>1</v>
      </c>
      <c r="W17" s="71" t="str">
        <f t="shared" si="4"/>
        <v/>
      </c>
      <c r="X17" s="71">
        <f>+KintoneからC006クラウド!BJ2</f>
        <v>0</v>
      </c>
      <c r="Y17" s="71" t="str">
        <f>+'C006見積依頼書【27017】'!Y17</f>
        <v/>
      </c>
      <c r="Z17" s="71" t="str">
        <f t="shared" si="8"/>
        <v/>
      </c>
      <c r="AA17" s="65" t="str">
        <f t="shared" si="5"/>
        <v/>
      </c>
      <c r="AC17" s="65" t="str">
        <f t="shared" si="9"/>
        <v/>
      </c>
      <c r="AD17" s="65" t="str">
        <f t="shared" si="6"/>
        <v/>
      </c>
      <c r="AE17" s="87" t="str">
        <f t="shared" si="7"/>
        <v/>
      </c>
    </row>
    <row r="18" spans="2:35" ht="15" customHeight="1">
      <c r="B18" s="74"/>
      <c r="C18" s="90" t="s">
        <v>258</v>
      </c>
      <c r="D18" s="459" t="str">
        <f t="shared" si="0"/>
        <v/>
      </c>
      <c r="E18" s="460"/>
      <c r="F18" s="460"/>
      <c r="G18" s="460"/>
      <c r="H18" s="460"/>
      <c r="I18" s="460"/>
      <c r="J18" s="461"/>
      <c r="K18" s="423" t="str">
        <f t="shared" si="1"/>
        <v/>
      </c>
      <c r="L18" s="424"/>
      <c r="M18" s="424"/>
      <c r="N18" s="424"/>
      <c r="O18" s="424"/>
      <c r="P18" s="424"/>
      <c r="Q18" s="454"/>
      <c r="R18" s="111" t="str">
        <f t="shared" si="2"/>
        <v/>
      </c>
      <c r="S18" s="425"/>
      <c r="T18" s="426"/>
      <c r="V18" s="62" t="b">
        <f t="shared" si="3"/>
        <v>1</v>
      </c>
      <c r="W18" s="71" t="str">
        <f t="shared" si="4"/>
        <v/>
      </c>
      <c r="X18" s="71">
        <f>+KintoneからC006クラウド!K2</f>
        <v>0</v>
      </c>
      <c r="Y18" s="71" t="str">
        <f>+'C006見積依頼書【27017】'!Y18</f>
        <v/>
      </c>
      <c r="Z18" s="71" t="str">
        <f t="shared" si="8"/>
        <v/>
      </c>
      <c r="AA18" s="65" t="str">
        <f t="shared" si="5"/>
        <v/>
      </c>
      <c r="AC18" s="65" t="str">
        <f t="shared" si="9"/>
        <v/>
      </c>
      <c r="AD18" s="65" t="str">
        <f t="shared" si="6"/>
        <v/>
      </c>
      <c r="AE18" s="87" t="str">
        <f t="shared" si="7"/>
        <v/>
      </c>
    </row>
    <row r="19" spans="2:35" ht="15" customHeight="1">
      <c r="B19" s="74"/>
      <c r="C19" s="90" t="s">
        <v>55</v>
      </c>
      <c r="D19" s="423" t="str">
        <f t="shared" si="0"/>
        <v/>
      </c>
      <c r="E19" s="424"/>
      <c r="F19" s="424"/>
      <c r="G19" s="424"/>
      <c r="H19" s="424"/>
      <c r="I19" s="424"/>
      <c r="J19" s="454"/>
      <c r="K19" s="423" t="str">
        <f t="shared" si="1"/>
        <v/>
      </c>
      <c r="L19" s="424"/>
      <c r="M19" s="424"/>
      <c r="N19" s="424"/>
      <c r="O19" s="424"/>
      <c r="P19" s="424"/>
      <c r="Q19" s="454"/>
      <c r="R19" s="111" t="str">
        <f t="shared" si="2"/>
        <v/>
      </c>
      <c r="S19" s="425"/>
      <c r="T19" s="426"/>
      <c r="V19" s="62" t="b">
        <f t="shared" si="3"/>
        <v>1</v>
      </c>
      <c r="W19" s="71" t="str">
        <f t="shared" si="4"/>
        <v/>
      </c>
      <c r="X19" s="71">
        <f>+KintoneからC006クラウド!L2</f>
        <v>0</v>
      </c>
      <c r="Y19" s="71" t="str">
        <f>+'C006見積依頼書【27017】'!Y19</f>
        <v/>
      </c>
      <c r="Z19" s="71" t="str">
        <f t="shared" si="8"/>
        <v/>
      </c>
      <c r="AA19" s="65" t="str">
        <f t="shared" si="5"/>
        <v/>
      </c>
      <c r="AC19" s="65" t="str">
        <f t="shared" si="9"/>
        <v/>
      </c>
      <c r="AD19" s="65" t="str">
        <f t="shared" si="6"/>
        <v/>
      </c>
      <c r="AE19" s="87" t="str">
        <f t="shared" si="7"/>
        <v/>
      </c>
    </row>
    <row r="20" spans="2:35" ht="15" customHeight="1">
      <c r="B20" s="74"/>
      <c r="C20" s="90" t="s">
        <v>257</v>
      </c>
      <c r="D20" s="423" t="str">
        <f t="shared" si="0"/>
        <v/>
      </c>
      <c r="E20" s="424"/>
      <c r="F20" s="424"/>
      <c r="G20" s="424"/>
      <c r="H20" s="424"/>
      <c r="I20" s="424"/>
      <c r="J20" s="454"/>
      <c r="K20" s="423" t="str">
        <f t="shared" si="1"/>
        <v/>
      </c>
      <c r="L20" s="424"/>
      <c r="M20" s="424"/>
      <c r="N20" s="424"/>
      <c r="O20" s="424"/>
      <c r="P20" s="424"/>
      <c r="Q20" s="454"/>
      <c r="R20" s="111" t="str">
        <f t="shared" si="2"/>
        <v/>
      </c>
      <c r="S20" s="425"/>
      <c r="T20" s="426"/>
      <c r="V20" s="62" t="b">
        <f t="shared" si="3"/>
        <v>1</v>
      </c>
      <c r="W20" s="71" t="str">
        <f t="shared" si="4"/>
        <v/>
      </c>
      <c r="X20" s="71">
        <f>+KintoneからC006クラウド!BK2</f>
        <v>0</v>
      </c>
      <c r="Y20" s="71" t="str">
        <f>+'C006見積依頼書【27017】'!Y20</f>
        <v/>
      </c>
      <c r="Z20" s="71" t="str">
        <f t="shared" si="8"/>
        <v/>
      </c>
      <c r="AA20" s="65" t="str">
        <f t="shared" si="5"/>
        <v/>
      </c>
      <c r="AC20" s="65" t="str">
        <f t="shared" si="9"/>
        <v/>
      </c>
      <c r="AD20" s="65" t="str">
        <f t="shared" si="6"/>
        <v/>
      </c>
      <c r="AE20" s="87" t="str">
        <f t="shared" si="7"/>
        <v/>
      </c>
    </row>
    <row r="21" spans="2:35" ht="15" customHeight="1" thickBot="1">
      <c r="B21" s="89"/>
      <c r="C21" s="88" t="s">
        <v>20</v>
      </c>
      <c r="D21" s="298" t="str">
        <f t="shared" si="0"/>
        <v/>
      </c>
      <c r="E21" s="299"/>
      <c r="F21" s="299"/>
      <c r="G21" s="299"/>
      <c r="H21" s="299"/>
      <c r="I21" s="299"/>
      <c r="J21" s="300"/>
      <c r="K21" s="298" t="str">
        <f>IF(AA21=0,"",AA21)</f>
        <v/>
      </c>
      <c r="L21" s="299"/>
      <c r="M21" s="299"/>
      <c r="N21" s="299"/>
      <c r="O21" s="299"/>
      <c r="P21" s="299"/>
      <c r="Q21" s="300"/>
      <c r="R21" s="108" t="str">
        <f t="shared" si="2"/>
        <v/>
      </c>
      <c r="S21" s="427"/>
      <c r="T21" s="428"/>
      <c r="U21" s="63"/>
      <c r="V21" s="62" t="b">
        <f t="shared" si="3"/>
        <v>1</v>
      </c>
      <c r="W21" s="71" t="str">
        <f t="shared" si="4"/>
        <v/>
      </c>
      <c r="X21" s="71">
        <f>+KintoneからC006クラウド!BL2</f>
        <v>0</v>
      </c>
      <c r="Y21" s="71" t="str">
        <f>+'C006見積依頼書【27017】'!Y21</f>
        <v/>
      </c>
      <c r="Z21" s="71" t="str">
        <f>IF(V21=TRUE,"",(IF(X21=0,"",X21)))</f>
        <v/>
      </c>
      <c r="AA21" s="65" t="str">
        <f t="shared" si="5"/>
        <v/>
      </c>
      <c r="AC21" s="65" t="str">
        <f t="shared" si="9"/>
        <v/>
      </c>
      <c r="AD21" s="65" t="str">
        <f t="shared" si="6"/>
        <v/>
      </c>
      <c r="AE21" s="87" t="str">
        <f t="shared" si="7"/>
        <v/>
      </c>
    </row>
    <row r="22" spans="2:35" ht="14.5" customHeight="1">
      <c r="D22" s="86"/>
      <c r="E22" s="86"/>
      <c r="F22" s="86"/>
      <c r="G22" s="86"/>
      <c r="H22" s="86"/>
      <c r="I22" s="86"/>
      <c r="J22" s="86"/>
      <c r="K22" s="86"/>
      <c r="L22" s="86"/>
      <c r="M22" s="86"/>
      <c r="N22" s="86"/>
      <c r="O22" s="86"/>
      <c r="P22" s="86"/>
      <c r="Q22" s="86"/>
      <c r="R22" s="86"/>
      <c r="U22" s="63"/>
      <c r="V22" s="62"/>
      <c r="W22" s="62"/>
    </row>
    <row r="23" spans="2:35" ht="16" customHeight="1">
      <c r="B23" s="37" t="s">
        <v>256</v>
      </c>
      <c r="Q23" s="85"/>
      <c r="R23" s="84"/>
      <c r="S23" s="84"/>
      <c r="V23" s="62"/>
      <c r="W23" s="62"/>
      <c r="AE23" s="64"/>
    </row>
    <row r="24" spans="2:35" ht="6" customHeight="1">
      <c r="V24" s="62"/>
      <c r="W24" s="62"/>
    </row>
    <row r="25" spans="2:35" ht="15" customHeight="1" thickBot="1">
      <c r="B25" s="451" t="s">
        <v>94</v>
      </c>
      <c r="C25" s="452"/>
      <c r="D25" s="452"/>
      <c r="E25" s="452"/>
      <c r="F25" s="452"/>
      <c r="G25" s="452"/>
      <c r="H25" s="452"/>
      <c r="I25" s="452"/>
      <c r="J25" s="452"/>
      <c r="K25" s="452"/>
      <c r="L25" s="452"/>
      <c r="M25" s="452"/>
      <c r="N25" s="452"/>
      <c r="O25" s="452"/>
      <c r="P25" s="452"/>
      <c r="Q25" s="452"/>
      <c r="R25" s="452"/>
      <c r="S25" s="452"/>
      <c r="T25" s="453"/>
      <c r="V25" s="62"/>
      <c r="W25" s="62"/>
    </row>
    <row r="26" spans="2:35" ht="15" customHeight="1">
      <c r="B26" s="83" t="s">
        <v>255</v>
      </c>
      <c r="C26" s="82" t="s">
        <v>254</v>
      </c>
      <c r="D26" s="418" t="s">
        <v>249</v>
      </c>
      <c r="E26" s="419"/>
      <c r="F26" s="419"/>
      <c r="G26" s="419"/>
      <c r="H26" s="419"/>
      <c r="I26" s="419"/>
      <c r="J26" s="420"/>
      <c r="K26" s="418" t="s">
        <v>248</v>
      </c>
      <c r="L26" s="419"/>
      <c r="M26" s="419"/>
      <c r="N26" s="419"/>
      <c r="O26" s="419"/>
      <c r="P26" s="419"/>
      <c r="Q26" s="420"/>
      <c r="R26" s="81" t="s">
        <v>247</v>
      </c>
      <c r="S26" s="421" t="s">
        <v>246</v>
      </c>
      <c r="T26" s="422"/>
      <c r="V26" s="79" t="s">
        <v>253</v>
      </c>
      <c r="W26" s="79" t="s">
        <v>252</v>
      </c>
      <c r="X26" s="80" t="s">
        <v>520</v>
      </c>
      <c r="Y26" s="80" t="s">
        <v>521</v>
      </c>
      <c r="Z26" s="80" t="s">
        <v>522</v>
      </c>
      <c r="AA26" s="80" t="s">
        <v>523</v>
      </c>
      <c r="AB26" s="80" t="s">
        <v>524</v>
      </c>
      <c r="AC26" s="80" t="s">
        <v>525</v>
      </c>
      <c r="AD26" s="79" t="s">
        <v>526</v>
      </c>
      <c r="AE26" s="79" t="s">
        <v>527</v>
      </c>
      <c r="AF26" s="79" t="s">
        <v>528</v>
      </c>
      <c r="AG26" s="79" t="s">
        <v>529</v>
      </c>
      <c r="AH26" s="79" t="s">
        <v>247</v>
      </c>
      <c r="AI26" s="79" t="s">
        <v>246</v>
      </c>
    </row>
    <row r="27" spans="2:35" ht="70" customHeight="1">
      <c r="B27" s="107" t="s">
        <v>245</v>
      </c>
      <c r="C27" s="99" t="s">
        <v>60</v>
      </c>
      <c r="D27" s="249" t="str">
        <f>IF(+AD27=0,"",AD27)</f>
        <v/>
      </c>
      <c r="E27" s="250"/>
      <c r="F27" s="250"/>
      <c r="G27" s="250"/>
      <c r="H27" s="250"/>
      <c r="I27" s="250"/>
      <c r="J27" s="251"/>
      <c r="K27" s="249" t="str">
        <f>IF(AE27=0,"",AE27)</f>
        <v/>
      </c>
      <c r="L27" s="250"/>
      <c r="M27" s="250"/>
      <c r="N27" s="250"/>
      <c r="O27" s="250"/>
      <c r="P27" s="250"/>
      <c r="Q27" s="251"/>
      <c r="R27" s="92" t="str">
        <f>IF(V27,"",+$X$11)</f>
        <v/>
      </c>
      <c r="S27" s="457"/>
      <c r="T27" s="458"/>
      <c r="V27" s="129" t="b">
        <f t="shared" ref="V27:V43" si="10">EXACT(Z27,Y27)</f>
        <v>1</v>
      </c>
      <c r="W27" s="62"/>
      <c r="X27" s="71">
        <f>+KintoneからC006クラウド!M2</f>
        <v>0</v>
      </c>
      <c r="Y27" s="130" t="str">
        <f>+'C006見積依頼書【27017】'!Y36</f>
        <v/>
      </c>
      <c r="Z27" s="71" t="str">
        <f>IF(X27=0,"",X27)</f>
        <v/>
      </c>
      <c r="AD27" s="71" t="str">
        <f t="shared" ref="AD27:AD28" si="11">IF(V27=TRUE,"",Z27)</f>
        <v/>
      </c>
      <c r="AE27" s="65" t="str">
        <f t="shared" ref="AE27:AE28" si="12">IF(V27=TRUE,"",Y27)</f>
        <v/>
      </c>
      <c r="AH27" s="70" t="str">
        <f t="shared" ref="AH27:AH28" si="13">IF(R27=0,"",R27)</f>
        <v/>
      </c>
      <c r="AI27" s="69" t="str">
        <f t="shared" ref="AI27:AI28" si="14">IF(S27=0,"",S27)</f>
        <v/>
      </c>
    </row>
    <row r="28" spans="2:35" ht="100" customHeight="1">
      <c r="B28" s="106" t="s">
        <v>244</v>
      </c>
      <c r="C28" s="100" t="s">
        <v>275</v>
      </c>
      <c r="D28" s="448" t="str">
        <f>IF(+AD28=0,"",AD28)</f>
        <v/>
      </c>
      <c r="E28" s="446"/>
      <c r="F28" s="446"/>
      <c r="G28" s="446"/>
      <c r="H28" s="446"/>
      <c r="I28" s="446"/>
      <c r="J28" s="447"/>
      <c r="K28" s="446" t="str">
        <f>IF(AE28=0,"",AE28)</f>
        <v/>
      </c>
      <c r="L28" s="446"/>
      <c r="M28" s="446"/>
      <c r="N28" s="446"/>
      <c r="O28" s="446"/>
      <c r="P28" s="446"/>
      <c r="Q28" s="447"/>
      <c r="R28" s="101" t="str">
        <f>IF(V28,"",+$X$11)</f>
        <v/>
      </c>
      <c r="S28" s="449"/>
      <c r="T28" s="450"/>
      <c r="V28" s="129" t="b">
        <f t="shared" si="10"/>
        <v>1</v>
      </c>
      <c r="W28" s="62"/>
      <c r="X28" s="71">
        <f>+KintoneからC006クラウド!R2</f>
        <v>0</v>
      </c>
      <c r="Y28" s="130" t="str">
        <f>+'C006見積依頼書【27017】'!Y37</f>
        <v/>
      </c>
      <c r="Z28" s="71" t="str">
        <f t="shared" ref="Z28:Z43" si="15">IF(X28=0,"",X28)</f>
        <v/>
      </c>
      <c r="AA28" s="63"/>
      <c r="AB28" s="63"/>
      <c r="AC28" s="63"/>
      <c r="AD28" s="71" t="str">
        <f t="shared" si="11"/>
        <v/>
      </c>
      <c r="AE28" s="65" t="str">
        <f t="shared" si="12"/>
        <v/>
      </c>
      <c r="AH28" s="70" t="str">
        <f t="shared" si="13"/>
        <v/>
      </c>
      <c r="AI28" s="69" t="str">
        <f t="shared" si="14"/>
        <v/>
      </c>
    </row>
    <row r="29" spans="2:35" ht="15" customHeight="1">
      <c r="B29" s="403" t="s">
        <v>243</v>
      </c>
      <c r="C29" s="77" t="s">
        <v>238</v>
      </c>
      <c r="D29" s="406" t="str">
        <f t="shared" ref="D29:D43" si="16">IF(AD29=0,"",AD29)</f>
        <v/>
      </c>
      <c r="E29" s="407"/>
      <c r="F29" s="407"/>
      <c r="G29" s="407"/>
      <c r="H29" s="407"/>
      <c r="I29" s="407"/>
      <c r="J29" s="408"/>
      <c r="K29" s="406" t="str">
        <f t="shared" ref="K29:K43" si="17">IF(AE29=0,"",AE29)</f>
        <v/>
      </c>
      <c r="L29" s="407"/>
      <c r="M29" s="407"/>
      <c r="N29" s="407"/>
      <c r="O29" s="407"/>
      <c r="P29" s="407"/>
      <c r="Q29" s="408"/>
      <c r="R29" s="76" t="str">
        <f t="shared" ref="R29:R42" si="18">IF(V29,"",+$X$11)</f>
        <v/>
      </c>
      <c r="S29" s="416"/>
      <c r="T29" s="417"/>
      <c r="V29" s="62" t="b">
        <f t="shared" si="10"/>
        <v>1</v>
      </c>
      <c r="W29" s="62"/>
      <c r="X29" s="71">
        <f>+KintoneからC006クラウド!S2</f>
        <v>0</v>
      </c>
      <c r="Y29" s="65" t="str">
        <f>+'C006見積依頼書【27017】'!Y43</f>
        <v/>
      </c>
      <c r="Z29" s="71" t="str">
        <f t="shared" si="15"/>
        <v/>
      </c>
      <c r="AD29" s="71" t="str">
        <f>IF(V29=TRUE,(IF(V30=TRUE,(IF(V31=TRUE,(IF(W31=TRUE,"",Z29)),Z29)),Z29)),Z29)</f>
        <v/>
      </c>
      <c r="AE29" s="65" t="str">
        <f>IF(V29=TRUE,(IF(V30=TRUE,(IF(V31=TRUE,(IF(W31=TRUE,"",Y29)),Y29)),Y29)),Y29)</f>
        <v/>
      </c>
      <c r="AH29" s="70" t="str">
        <f t="shared" ref="AH29:AH43" si="19">IF(R29=0,"",R29)</f>
        <v/>
      </c>
      <c r="AI29" s="69" t="str">
        <f t="shared" ref="AI29:AI43" si="20">IF(S29=0,"",S29)</f>
        <v/>
      </c>
    </row>
    <row r="30" spans="2:35" ht="15" customHeight="1">
      <c r="B30" s="404"/>
      <c r="C30" s="73" t="s">
        <v>20</v>
      </c>
      <c r="D30" s="423" t="str">
        <f t="shared" si="16"/>
        <v/>
      </c>
      <c r="E30" s="424"/>
      <c r="F30" s="424"/>
      <c r="G30" s="424"/>
      <c r="H30" s="410"/>
      <c r="I30" s="424"/>
      <c r="J30" s="424"/>
      <c r="K30" s="409" t="str">
        <f t="shared" si="17"/>
        <v/>
      </c>
      <c r="L30" s="410"/>
      <c r="M30" s="410"/>
      <c r="N30" s="410"/>
      <c r="O30" s="410"/>
      <c r="P30" s="410"/>
      <c r="Q30" s="411"/>
      <c r="R30" s="75" t="str">
        <f t="shared" si="18"/>
        <v/>
      </c>
      <c r="S30" s="425"/>
      <c r="T30" s="426"/>
      <c r="U30" s="63"/>
      <c r="V30" s="62" t="b">
        <f t="shared" si="10"/>
        <v>1</v>
      </c>
      <c r="W30" s="62"/>
      <c r="X30" s="71">
        <f>+KintoneからC006クラウド!T2</f>
        <v>0</v>
      </c>
      <c r="Y30" s="65" t="str">
        <f>+'C006見積依頼書【27017】'!Y44</f>
        <v/>
      </c>
      <c r="Z30" s="71" t="str">
        <f t="shared" si="15"/>
        <v/>
      </c>
      <c r="AD30" s="71" t="str">
        <f t="shared" ref="AD30:AD43" si="21">IF(V30=TRUE,"",Z30)</f>
        <v/>
      </c>
      <c r="AE30" s="65" t="str">
        <f t="shared" ref="AE30:AE43" si="22">IF(V30=TRUE,"",Y30)</f>
        <v/>
      </c>
      <c r="AG30" s="64"/>
      <c r="AH30" s="70" t="str">
        <f t="shared" si="19"/>
        <v/>
      </c>
      <c r="AI30" s="69" t="str">
        <f t="shared" si="20"/>
        <v/>
      </c>
    </row>
    <row r="31" spans="2:35" ht="15" customHeight="1">
      <c r="B31" s="405"/>
      <c r="C31" s="73" t="s">
        <v>21</v>
      </c>
      <c r="D31" s="298" t="str">
        <f t="shared" si="16"/>
        <v/>
      </c>
      <c r="E31" s="299"/>
      <c r="F31" s="299"/>
      <c r="G31" s="300"/>
      <c r="H31" s="148" t="s">
        <v>22</v>
      </c>
      <c r="I31" s="414" t="str">
        <f>IF(AF31=0,"",AF31)</f>
        <v/>
      </c>
      <c r="J31" s="415"/>
      <c r="K31" s="298" t="str">
        <f t="shared" si="17"/>
        <v/>
      </c>
      <c r="L31" s="299"/>
      <c r="M31" s="299"/>
      <c r="N31" s="300"/>
      <c r="O31" s="148" t="s">
        <v>22</v>
      </c>
      <c r="P31" s="414" t="str">
        <f>IF(AG31=0,"",AG31)</f>
        <v/>
      </c>
      <c r="Q31" s="415"/>
      <c r="R31" s="72" t="str">
        <f>IF(V31=TRUE,(IF(W31=TRUE,"",$X$11)),$X$11)</f>
        <v/>
      </c>
      <c r="S31" s="444"/>
      <c r="T31" s="445"/>
      <c r="U31" s="63"/>
      <c r="V31" s="62" t="b">
        <f t="shared" si="10"/>
        <v>1</v>
      </c>
      <c r="W31" s="62" t="b">
        <f>EXACT(AB31,AC31)</f>
        <v>1</v>
      </c>
      <c r="X31" s="71">
        <f>+KintoneからC006クラウド!U2</f>
        <v>0</v>
      </c>
      <c r="Y31" s="65" t="str">
        <f>+'C006見積依頼書【27017】'!Y45</f>
        <v/>
      </c>
      <c r="Z31" s="71" t="str">
        <f t="shared" si="15"/>
        <v/>
      </c>
      <c r="AA31" s="71">
        <f>+KintoneからC006クラウド!V2</f>
        <v>0</v>
      </c>
      <c r="AB31" s="65" t="str">
        <f>+'C006見積依頼書【27017】'!Z45</f>
        <v/>
      </c>
      <c r="AC31" s="71" t="str">
        <f>IF(AA31=0,"",AA31)</f>
        <v/>
      </c>
      <c r="AD31" s="71" t="str">
        <f t="shared" si="21"/>
        <v/>
      </c>
      <c r="AE31" s="65" t="str">
        <f t="shared" si="22"/>
        <v/>
      </c>
      <c r="AF31" s="71" t="str">
        <f>IF(W31=TRUE,"",AC31)</f>
        <v/>
      </c>
      <c r="AG31" s="65" t="str">
        <f>IF(W31=TRUE,"",AB31)</f>
        <v/>
      </c>
      <c r="AH31" s="70" t="str">
        <f t="shared" si="19"/>
        <v/>
      </c>
      <c r="AI31" s="69" t="str">
        <f t="shared" si="20"/>
        <v/>
      </c>
    </row>
    <row r="32" spans="2:35" ht="15" customHeight="1">
      <c r="B32" s="403" t="s">
        <v>242</v>
      </c>
      <c r="C32" s="77" t="s">
        <v>238</v>
      </c>
      <c r="D32" s="406" t="str">
        <f t="shared" si="16"/>
        <v/>
      </c>
      <c r="E32" s="407"/>
      <c r="F32" s="407"/>
      <c r="G32" s="407"/>
      <c r="H32" s="407"/>
      <c r="I32" s="407"/>
      <c r="J32" s="408"/>
      <c r="K32" s="406" t="str">
        <f t="shared" si="17"/>
        <v/>
      </c>
      <c r="L32" s="407"/>
      <c r="M32" s="407"/>
      <c r="N32" s="407"/>
      <c r="O32" s="407"/>
      <c r="P32" s="407"/>
      <c r="Q32" s="408"/>
      <c r="R32" s="76" t="str">
        <f t="shared" si="18"/>
        <v/>
      </c>
      <c r="S32" s="416"/>
      <c r="T32" s="417"/>
      <c r="V32" s="62" t="b">
        <f t="shared" si="10"/>
        <v>1</v>
      </c>
      <c r="W32" s="62"/>
      <c r="X32" s="71">
        <f>+KintoneからC006クラウド!BW2</f>
        <v>0</v>
      </c>
      <c r="Y32" s="65" t="str">
        <f>+'C006見積依頼書【27017】'!Y49</f>
        <v/>
      </c>
      <c r="Z32" s="71" t="str">
        <f t="shared" si="15"/>
        <v/>
      </c>
      <c r="AD32" s="71" t="str">
        <f>IF(V32=TRUE,(IF(V33=TRUE,(IF(V34=TRUE,(IF(W34=TRUE,"",Z32)),Z32)),Z32)),Z32)</f>
        <v/>
      </c>
      <c r="AE32" s="65" t="str">
        <f>IF(V32=TRUE,(IF(V33=TRUE,(IF(V34=TRUE,(IF(W34=TRUE,"",Y32)),Y32)),Y32)),Y32)</f>
        <v/>
      </c>
      <c r="AH32" s="70" t="str">
        <f t="shared" si="19"/>
        <v/>
      </c>
      <c r="AI32" s="69" t="str">
        <f t="shared" si="20"/>
        <v/>
      </c>
    </row>
    <row r="33" spans="2:35" ht="15" customHeight="1">
      <c r="B33" s="404"/>
      <c r="C33" s="73" t="s">
        <v>20</v>
      </c>
      <c r="D33" s="423" t="str">
        <f t="shared" si="16"/>
        <v/>
      </c>
      <c r="E33" s="424"/>
      <c r="F33" s="424"/>
      <c r="G33" s="424"/>
      <c r="H33" s="410"/>
      <c r="I33" s="424"/>
      <c r="J33" s="424"/>
      <c r="K33" s="409" t="str">
        <f t="shared" si="17"/>
        <v/>
      </c>
      <c r="L33" s="410"/>
      <c r="M33" s="410"/>
      <c r="N33" s="410"/>
      <c r="O33" s="410"/>
      <c r="P33" s="410"/>
      <c r="Q33" s="411"/>
      <c r="R33" s="75" t="str">
        <f t="shared" si="18"/>
        <v/>
      </c>
      <c r="S33" s="425"/>
      <c r="T33" s="426"/>
      <c r="U33" s="63"/>
      <c r="V33" s="62" t="b">
        <f t="shared" si="10"/>
        <v>1</v>
      </c>
      <c r="W33" s="62"/>
      <c r="X33" s="71">
        <f>+KintoneからC006クラウド!BX2</f>
        <v>0</v>
      </c>
      <c r="Y33" s="65" t="str">
        <f>+'C006見積依頼書【27017】'!Y50</f>
        <v/>
      </c>
      <c r="Z33" s="71" t="str">
        <f t="shared" si="15"/>
        <v/>
      </c>
      <c r="AD33" s="71" t="str">
        <f t="shared" si="21"/>
        <v/>
      </c>
      <c r="AE33" s="65" t="str">
        <f t="shared" si="22"/>
        <v/>
      </c>
      <c r="AG33" s="64"/>
      <c r="AH33" s="70" t="str">
        <f t="shared" si="19"/>
        <v/>
      </c>
      <c r="AI33" s="69" t="str">
        <f t="shared" si="20"/>
        <v/>
      </c>
    </row>
    <row r="34" spans="2:35" ht="15" customHeight="1">
      <c r="B34" s="405"/>
      <c r="C34" s="73" t="s">
        <v>21</v>
      </c>
      <c r="D34" s="298" t="str">
        <f t="shared" si="16"/>
        <v/>
      </c>
      <c r="E34" s="299"/>
      <c r="F34" s="299"/>
      <c r="G34" s="300"/>
      <c r="H34" s="148" t="s">
        <v>22</v>
      </c>
      <c r="I34" s="414" t="str">
        <f>IF(AF34=0,"",AF34)</f>
        <v/>
      </c>
      <c r="J34" s="415"/>
      <c r="K34" s="298" t="str">
        <f t="shared" si="17"/>
        <v/>
      </c>
      <c r="L34" s="299"/>
      <c r="M34" s="299"/>
      <c r="N34" s="300"/>
      <c r="O34" s="148" t="s">
        <v>22</v>
      </c>
      <c r="P34" s="414" t="str">
        <f>IF(AG34=0,"",AG34)</f>
        <v/>
      </c>
      <c r="Q34" s="415"/>
      <c r="R34" s="72" t="str">
        <f>IF(V34=TRUE,(IF(W34=TRUE,"",$X$11)),$X$11)</f>
        <v/>
      </c>
      <c r="S34" s="444"/>
      <c r="T34" s="445"/>
      <c r="U34" s="63"/>
      <c r="V34" s="62" t="b">
        <f t="shared" si="10"/>
        <v>1</v>
      </c>
      <c r="W34" s="62" t="b">
        <f>EXACT(AB34,AC34)</f>
        <v>1</v>
      </c>
      <c r="X34" s="71">
        <f>+KintoneからC006クラウド!BZ2</f>
        <v>0</v>
      </c>
      <c r="Y34" s="65" t="str">
        <f>+'C006見積依頼書【27017】'!Y51</f>
        <v/>
      </c>
      <c r="Z34" s="71" t="str">
        <f t="shared" si="15"/>
        <v/>
      </c>
      <c r="AA34" s="71">
        <f>+KintoneからC006クラウド!CA2</f>
        <v>0</v>
      </c>
      <c r="AB34" s="65" t="str">
        <f>+'C006見積依頼書【27017】'!Z51</f>
        <v/>
      </c>
      <c r="AC34" s="71" t="str">
        <f>IF(AA34=0,"",AA34)</f>
        <v/>
      </c>
      <c r="AD34" s="71" t="str">
        <f t="shared" si="21"/>
        <v/>
      </c>
      <c r="AE34" s="65" t="str">
        <f t="shared" si="22"/>
        <v/>
      </c>
      <c r="AF34" s="71" t="str">
        <f>IF(W34=TRUE,"",AC34)</f>
        <v/>
      </c>
      <c r="AG34" s="65" t="str">
        <f>IF(W34=TRUE,"",AB34)</f>
        <v/>
      </c>
      <c r="AH34" s="70" t="str">
        <f t="shared" si="19"/>
        <v/>
      </c>
      <c r="AI34" s="69" t="str">
        <f t="shared" si="20"/>
        <v/>
      </c>
    </row>
    <row r="35" spans="2:35" ht="15" customHeight="1">
      <c r="B35" s="403" t="s">
        <v>241</v>
      </c>
      <c r="C35" s="77" t="s">
        <v>238</v>
      </c>
      <c r="D35" s="406" t="str">
        <f t="shared" si="16"/>
        <v/>
      </c>
      <c r="E35" s="407"/>
      <c r="F35" s="407"/>
      <c r="G35" s="407"/>
      <c r="H35" s="407"/>
      <c r="I35" s="407"/>
      <c r="J35" s="408"/>
      <c r="K35" s="406" t="str">
        <f t="shared" si="17"/>
        <v/>
      </c>
      <c r="L35" s="407"/>
      <c r="M35" s="407"/>
      <c r="N35" s="407"/>
      <c r="O35" s="407"/>
      <c r="P35" s="407"/>
      <c r="Q35" s="408"/>
      <c r="R35" s="76" t="str">
        <f t="shared" si="18"/>
        <v/>
      </c>
      <c r="S35" s="416"/>
      <c r="T35" s="417"/>
      <c r="V35" s="62" t="b">
        <f t="shared" si="10"/>
        <v>1</v>
      </c>
      <c r="W35" s="62"/>
      <c r="X35" s="71">
        <f>+KintoneからC006クラウド!CE2</f>
        <v>0</v>
      </c>
      <c r="Y35" s="65" t="str">
        <f>+'C006見積依頼書【27017】'!Y55</f>
        <v/>
      </c>
      <c r="Z35" s="71" t="str">
        <f t="shared" si="15"/>
        <v/>
      </c>
      <c r="AD35" s="71" t="str">
        <f>IF(V35=TRUE,(IF(V36=TRUE,(IF(V37=TRUE,(IF(W37=TRUE,"",Z35)),Z35)),Z35)),Z35)</f>
        <v/>
      </c>
      <c r="AE35" s="65" t="str">
        <f>IF(V35=TRUE,(IF(V36=TRUE,(IF(V37=TRUE,(IF(W37=TRUE,"",Y35)),Y35)),Y35)),Y35)</f>
        <v/>
      </c>
      <c r="AH35" s="70" t="str">
        <f t="shared" si="19"/>
        <v/>
      </c>
      <c r="AI35" s="69" t="str">
        <f t="shared" si="20"/>
        <v/>
      </c>
    </row>
    <row r="36" spans="2:35" ht="15" customHeight="1">
      <c r="B36" s="404"/>
      <c r="C36" s="73" t="s">
        <v>20</v>
      </c>
      <c r="D36" s="423" t="str">
        <f t="shared" si="16"/>
        <v/>
      </c>
      <c r="E36" s="424"/>
      <c r="F36" s="424"/>
      <c r="G36" s="424"/>
      <c r="H36" s="410"/>
      <c r="I36" s="424"/>
      <c r="J36" s="424"/>
      <c r="K36" s="409" t="str">
        <f t="shared" si="17"/>
        <v/>
      </c>
      <c r="L36" s="410"/>
      <c r="M36" s="410"/>
      <c r="N36" s="410"/>
      <c r="O36" s="410"/>
      <c r="P36" s="410"/>
      <c r="Q36" s="411"/>
      <c r="R36" s="75" t="str">
        <f t="shared" si="18"/>
        <v/>
      </c>
      <c r="S36" s="425"/>
      <c r="T36" s="426"/>
      <c r="U36" s="63"/>
      <c r="V36" s="62" t="b">
        <f t="shared" si="10"/>
        <v>1</v>
      </c>
      <c r="W36" s="62"/>
      <c r="X36" s="71">
        <f>+KintoneからC006クラウド!CF2</f>
        <v>0</v>
      </c>
      <c r="Y36" s="65" t="str">
        <f>+'C006見積依頼書【27017】'!Y56</f>
        <v/>
      </c>
      <c r="Z36" s="71" t="str">
        <f t="shared" si="15"/>
        <v/>
      </c>
      <c r="AD36" s="71" t="str">
        <f t="shared" si="21"/>
        <v/>
      </c>
      <c r="AE36" s="65" t="str">
        <f t="shared" si="22"/>
        <v/>
      </c>
      <c r="AG36" s="64"/>
      <c r="AH36" s="70" t="str">
        <f t="shared" si="19"/>
        <v/>
      </c>
      <c r="AI36" s="69" t="str">
        <f t="shared" si="20"/>
        <v/>
      </c>
    </row>
    <row r="37" spans="2:35" ht="15" customHeight="1">
      <c r="B37" s="405"/>
      <c r="C37" s="73" t="s">
        <v>21</v>
      </c>
      <c r="D37" s="298" t="str">
        <f t="shared" si="16"/>
        <v/>
      </c>
      <c r="E37" s="299"/>
      <c r="F37" s="299"/>
      <c r="G37" s="300"/>
      <c r="H37" s="148" t="s">
        <v>22</v>
      </c>
      <c r="I37" s="414" t="str">
        <f>IF(AF37=0,"",AF37)</f>
        <v/>
      </c>
      <c r="J37" s="415"/>
      <c r="K37" s="298" t="str">
        <f t="shared" si="17"/>
        <v/>
      </c>
      <c r="L37" s="299"/>
      <c r="M37" s="299"/>
      <c r="N37" s="300"/>
      <c r="O37" s="148" t="s">
        <v>22</v>
      </c>
      <c r="P37" s="414" t="str">
        <f>IF(AG37=0,"",AG37)</f>
        <v/>
      </c>
      <c r="Q37" s="415"/>
      <c r="R37" s="72" t="str">
        <f>IF(V37=TRUE,(IF(W37=TRUE,"",$X$11)),$X$11)</f>
        <v/>
      </c>
      <c r="S37" s="444"/>
      <c r="T37" s="445"/>
      <c r="U37" s="63"/>
      <c r="V37" s="62" t="b">
        <f t="shared" si="10"/>
        <v>1</v>
      </c>
      <c r="W37" s="62" t="b">
        <f>EXACT(AB37,AC37)</f>
        <v>1</v>
      </c>
      <c r="X37" s="71">
        <f>+KintoneからC006クラウド!CH2</f>
        <v>0</v>
      </c>
      <c r="Y37" s="65" t="str">
        <f>+'C006見積依頼書【27017】'!Y57</f>
        <v/>
      </c>
      <c r="Z37" s="71" t="str">
        <f t="shared" si="15"/>
        <v/>
      </c>
      <c r="AA37" s="71">
        <f>+KintoneからC006クラウド!CI2</f>
        <v>0</v>
      </c>
      <c r="AB37" s="65" t="str">
        <f>+'C006見積依頼書【27017】'!Z57</f>
        <v/>
      </c>
      <c r="AC37" s="71" t="str">
        <f>IF(AA37=0,"",AA37)</f>
        <v/>
      </c>
      <c r="AD37" s="71" t="str">
        <f t="shared" si="21"/>
        <v/>
      </c>
      <c r="AE37" s="65" t="str">
        <f t="shared" si="22"/>
        <v/>
      </c>
      <c r="AF37" s="71" t="str">
        <f>IF(W37=TRUE,"",AC37)</f>
        <v/>
      </c>
      <c r="AG37" s="65" t="str">
        <f>IF(W37=TRUE,"",AB37)</f>
        <v/>
      </c>
      <c r="AH37" s="70" t="str">
        <f t="shared" si="19"/>
        <v/>
      </c>
      <c r="AI37" s="69" t="str">
        <f t="shared" si="20"/>
        <v/>
      </c>
    </row>
    <row r="38" spans="2:35" ht="15" customHeight="1">
      <c r="B38" s="403" t="s">
        <v>240</v>
      </c>
      <c r="C38" s="77" t="s">
        <v>238</v>
      </c>
      <c r="D38" s="406" t="str">
        <f t="shared" si="16"/>
        <v/>
      </c>
      <c r="E38" s="407"/>
      <c r="F38" s="407"/>
      <c r="G38" s="407"/>
      <c r="H38" s="407"/>
      <c r="I38" s="407"/>
      <c r="J38" s="408"/>
      <c r="K38" s="406" t="str">
        <f t="shared" si="17"/>
        <v/>
      </c>
      <c r="L38" s="407"/>
      <c r="M38" s="407"/>
      <c r="N38" s="407"/>
      <c r="O38" s="407"/>
      <c r="P38" s="407"/>
      <c r="Q38" s="408"/>
      <c r="R38" s="76" t="str">
        <f t="shared" si="18"/>
        <v/>
      </c>
      <c r="S38" s="416"/>
      <c r="T38" s="417"/>
      <c r="V38" s="62" t="b">
        <f t="shared" si="10"/>
        <v>1</v>
      </c>
      <c r="W38" s="62"/>
      <c r="X38" s="71">
        <f>+KintoneからC006クラウド!CZ2</f>
        <v>0</v>
      </c>
      <c r="Y38" s="65" t="str">
        <f>+'C006見積依頼書【27017】'!Y61</f>
        <v/>
      </c>
      <c r="Z38" s="71" t="str">
        <f t="shared" si="15"/>
        <v/>
      </c>
      <c r="AD38" s="71" t="str">
        <f>IF(V38=TRUE,(IF(V39=TRUE,(IF(V40=TRUE,(IF(W40=TRUE,"",Z38)),Z38)),Z38)),Z38)</f>
        <v/>
      </c>
      <c r="AE38" s="65" t="str">
        <f>IF(V38=TRUE,(IF(V39=TRUE,(IF(V40=TRUE,(IF(W40=TRUE,"",Y38)),Y38)),Y38)),Y38)</f>
        <v/>
      </c>
      <c r="AH38" s="70" t="str">
        <f t="shared" si="19"/>
        <v/>
      </c>
      <c r="AI38" s="69" t="str">
        <f t="shared" si="20"/>
        <v/>
      </c>
    </row>
    <row r="39" spans="2:35" ht="15" customHeight="1">
      <c r="B39" s="404"/>
      <c r="C39" s="73" t="s">
        <v>20</v>
      </c>
      <c r="D39" s="423" t="str">
        <f t="shared" si="16"/>
        <v/>
      </c>
      <c r="E39" s="424"/>
      <c r="F39" s="424"/>
      <c r="G39" s="424"/>
      <c r="H39" s="410"/>
      <c r="I39" s="424"/>
      <c r="J39" s="424"/>
      <c r="K39" s="409" t="str">
        <f t="shared" si="17"/>
        <v/>
      </c>
      <c r="L39" s="410"/>
      <c r="M39" s="410"/>
      <c r="N39" s="410"/>
      <c r="O39" s="410"/>
      <c r="P39" s="410"/>
      <c r="Q39" s="411"/>
      <c r="R39" s="75" t="str">
        <f t="shared" si="18"/>
        <v/>
      </c>
      <c r="S39" s="425"/>
      <c r="T39" s="426"/>
      <c r="U39" s="63"/>
      <c r="V39" s="62" t="b">
        <f t="shared" si="10"/>
        <v>1</v>
      </c>
      <c r="W39" s="62"/>
      <c r="X39" s="71">
        <f>+KintoneからC006クラウド!DB2</f>
        <v>0</v>
      </c>
      <c r="Y39" s="65" t="str">
        <f>+'C006見積依頼書【27017】'!Y62</f>
        <v/>
      </c>
      <c r="Z39" s="71" t="str">
        <f t="shared" si="15"/>
        <v/>
      </c>
      <c r="AD39" s="71" t="str">
        <f t="shared" si="21"/>
        <v/>
      </c>
      <c r="AE39" s="65" t="str">
        <f t="shared" si="22"/>
        <v/>
      </c>
      <c r="AG39" s="64"/>
      <c r="AH39" s="70" t="str">
        <f t="shared" si="19"/>
        <v/>
      </c>
      <c r="AI39" s="69" t="str">
        <f t="shared" si="20"/>
        <v/>
      </c>
    </row>
    <row r="40" spans="2:35" ht="15" customHeight="1">
      <c r="B40" s="405"/>
      <c r="C40" s="73" t="s">
        <v>21</v>
      </c>
      <c r="D40" s="298" t="str">
        <f t="shared" si="16"/>
        <v/>
      </c>
      <c r="E40" s="299"/>
      <c r="F40" s="299"/>
      <c r="G40" s="300"/>
      <c r="H40" s="148" t="s">
        <v>22</v>
      </c>
      <c r="I40" s="414" t="str">
        <f>IF(AF40=0,"",AF40)</f>
        <v/>
      </c>
      <c r="J40" s="415"/>
      <c r="K40" s="298" t="str">
        <f t="shared" si="17"/>
        <v/>
      </c>
      <c r="L40" s="299"/>
      <c r="M40" s="299"/>
      <c r="N40" s="300"/>
      <c r="O40" s="148" t="s">
        <v>22</v>
      </c>
      <c r="P40" s="414" t="str">
        <f>IF(AG40=0,"",AG40)</f>
        <v/>
      </c>
      <c r="Q40" s="415"/>
      <c r="R40" s="72" t="str">
        <f>IF(V40=TRUE,(IF(W40=TRUE,"",$X$11)),$X$11)</f>
        <v/>
      </c>
      <c r="S40" s="444"/>
      <c r="T40" s="445"/>
      <c r="U40" s="63"/>
      <c r="V40" s="62" t="b">
        <f t="shared" si="10"/>
        <v>1</v>
      </c>
      <c r="W40" s="62" t="b">
        <f>EXACT(AB40,AC40)</f>
        <v>1</v>
      </c>
      <c r="X40" s="71">
        <f>+KintoneからC006クラウド!DC2</f>
        <v>0</v>
      </c>
      <c r="Y40" s="65" t="str">
        <f>+'C006見積依頼書【27017】'!Y63</f>
        <v/>
      </c>
      <c r="Z40" s="71" t="str">
        <f t="shared" si="15"/>
        <v/>
      </c>
      <c r="AA40" s="71">
        <f>+KintoneからC006クラウド!DD2</f>
        <v>0</v>
      </c>
      <c r="AB40" s="65" t="str">
        <f>+'C006見積依頼書【27017】'!Z63</f>
        <v/>
      </c>
      <c r="AC40" s="71" t="str">
        <f>IF(AA40=0,"",AA40)</f>
        <v/>
      </c>
      <c r="AD40" s="71" t="str">
        <f t="shared" si="21"/>
        <v/>
      </c>
      <c r="AE40" s="65" t="str">
        <f t="shared" si="22"/>
        <v/>
      </c>
      <c r="AF40" s="71" t="str">
        <f>IF(W40=TRUE,"",AC40)</f>
        <v/>
      </c>
      <c r="AG40" s="65" t="str">
        <f>IF(W40=TRUE,"",AB40)</f>
        <v/>
      </c>
      <c r="AH40" s="70" t="str">
        <f t="shared" si="19"/>
        <v/>
      </c>
      <c r="AI40" s="69" t="str">
        <f t="shared" si="20"/>
        <v/>
      </c>
    </row>
    <row r="41" spans="2:35" ht="15" customHeight="1">
      <c r="B41" s="403" t="s">
        <v>239</v>
      </c>
      <c r="C41" s="77" t="s">
        <v>238</v>
      </c>
      <c r="D41" s="406" t="str">
        <f t="shared" si="16"/>
        <v/>
      </c>
      <c r="E41" s="407"/>
      <c r="F41" s="407"/>
      <c r="G41" s="407"/>
      <c r="H41" s="407"/>
      <c r="I41" s="407"/>
      <c r="J41" s="408"/>
      <c r="K41" s="406" t="str">
        <f t="shared" si="17"/>
        <v/>
      </c>
      <c r="L41" s="407"/>
      <c r="M41" s="407"/>
      <c r="N41" s="407"/>
      <c r="O41" s="407"/>
      <c r="P41" s="407"/>
      <c r="Q41" s="408"/>
      <c r="R41" s="76" t="str">
        <f t="shared" si="18"/>
        <v/>
      </c>
      <c r="S41" s="416"/>
      <c r="T41" s="417"/>
      <c r="V41" s="62" t="b">
        <f t="shared" si="10"/>
        <v>1</v>
      </c>
      <c r="W41" s="62"/>
      <c r="X41" s="71">
        <f>+KintoneからC006クラウド!DH2</f>
        <v>0</v>
      </c>
      <c r="Y41" s="65" t="str">
        <f>+'C006見積依頼書【27017】'!Y67</f>
        <v/>
      </c>
      <c r="Z41" s="71" t="str">
        <f t="shared" si="15"/>
        <v/>
      </c>
      <c r="AD41" s="71" t="str">
        <f>IF(V41=TRUE,(IF(V42=TRUE,(IF(V43=TRUE,(IF(W43=TRUE,"",Z41)),Z41)),Z41)),Z41)</f>
        <v/>
      </c>
      <c r="AE41" s="65" t="str">
        <f>IF(V41=TRUE,(IF(V42=TRUE,(IF(V43=TRUE,(IF(W43=TRUE,"",Y41)),Y41)),Y41)),Y41)</f>
        <v/>
      </c>
      <c r="AH41" s="70" t="str">
        <f t="shared" si="19"/>
        <v/>
      </c>
      <c r="AI41" s="69" t="str">
        <f t="shared" si="20"/>
        <v/>
      </c>
    </row>
    <row r="42" spans="2:35" ht="15" customHeight="1">
      <c r="B42" s="404"/>
      <c r="C42" s="73" t="s">
        <v>20</v>
      </c>
      <c r="D42" s="423" t="str">
        <f t="shared" si="16"/>
        <v/>
      </c>
      <c r="E42" s="424"/>
      <c r="F42" s="424"/>
      <c r="G42" s="424"/>
      <c r="H42" s="410"/>
      <c r="I42" s="424"/>
      <c r="J42" s="424"/>
      <c r="K42" s="409" t="str">
        <f t="shared" si="17"/>
        <v/>
      </c>
      <c r="L42" s="410"/>
      <c r="M42" s="410"/>
      <c r="N42" s="410"/>
      <c r="O42" s="410"/>
      <c r="P42" s="410"/>
      <c r="Q42" s="411"/>
      <c r="R42" s="75" t="str">
        <f t="shared" si="18"/>
        <v/>
      </c>
      <c r="S42" s="425"/>
      <c r="T42" s="426"/>
      <c r="U42" s="63"/>
      <c r="V42" s="62" t="b">
        <f t="shared" si="10"/>
        <v>1</v>
      </c>
      <c r="W42" s="62"/>
      <c r="X42" s="71">
        <f>+KintoneからC006クラウド!DJ2</f>
        <v>0</v>
      </c>
      <c r="Y42" s="65" t="str">
        <f>+'C006見積依頼書【27017】'!Y68</f>
        <v/>
      </c>
      <c r="Z42" s="71" t="str">
        <f t="shared" si="15"/>
        <v/>
      </c>
      <c r="AD42" s="71" t="str">
        <f t="shared" si="21"/>
        <v/>
      </c>
      <c r="AE42" s="65" t="str">
        <f t="shared" si="22"/>
        <v/>
      </c>
      <c r="AG42" s="64"/>
      <c r="AH42" s="70" t="str">
        <f t="shared" si="19"/>
        <v/>
      </c>
      <c r="AI42" s="69" t="str">
        <f t="shared" si="20"/>
        <v/>
      </c>
    </row>
    <row r="43" spans="2:35" ht="15" customHeight="1" thickBot="1">
      <c r="B43" s="405"/>
      <c r="C43" s="102" t="s">
        <v>21</v>
      </c>
      <c r="D43" s="409" t="str">
        <f t="shared" si="16"/>
        <v/>
      </c>
      <c r="E43" s="410"/>
      <c r="F43" s="410"/>
      <c r="G43" s="411"/>
      <c r="H43" s="149" t="s">
        <v>22</v>
      </c>
      <c r="I43" s="412" t="str">
        <f>IF(AF43=0,"",AF43)</f>
        <v/>
      </c>
      <c r="J43" s="413"/>
      <c r="K43" s="409" t="str">
        <f t="shared" si="17"/>
        <v/>
      </c>
      <c r="L43" s="410"/>
      <c r="M43" s="410"/>
      <c r="N43" s="411"/>
      <c r="O43" s="149" t="s">
        <v>22</v>
      </c>
      <c r="P43" s="412" t="str">
        <f>IF(AG43=0,"",AG43)</f>
        <v/>
      </c>
      <c r="Q43" s="413"/>
      <c r="R43" s="72" t="str">
        <f>IF(V43=TRUE,(IF(W43=TRUE,"",$X$11)),$X$11)</f>
        <v/>
      </c>
      <c r="S43" s="427"/>
      <c r="T43" s="428"/>
      <c r="U43" s="63"/>
      <c r="V43" s="62" t="b">
        <f t="shared" si="10"/>
        <v>1</v>
      </c>
      <c r="W43" s="62" t="b">
        <f>EXACT(AB43,AC43)</f>
        <v>1</v>
      </c>
      <c r="X43" s="71">
        <f>+KintoneからC006クラウド!DK2</f>
        <v>0</v>
      </c>
      <c r="Y43" s="65" t="str">
        <f>+'C006見積依頼書【27017】'!Y69</f>
        <v/>
      </c>
      <c r="Z43" s="71" t="str">
        <f t="shared" si="15"/>
        <v/>
      </c>
      <c r="AA43" s="71">
        <f>+KintoneからC006クラウド!DL2</f>
        <v>0</v>
      </c>
      <c r="AB43" s="65" t="str">
        <f>+'C006見積依頼書【27017】'!Z69</f>
        <v/>
      </c>
      <c r="AC43" s="71" t="str">
        <f>IF(AA43=0,"",AA43)</f>
        <v/>
      </c>
      <c r="AD43" s="71" t="str">
        <f t="shared" si="21"/>
        <v/>
      </c>
      <c r="AE43" s="65" t="str">
        <f t="shared" si="22"/>
        <v/>
      </c>
      <c r="AF43" s="71" t="str">
        <f>IF(W43=TRUE,"",AC43)</f>
        <v/>
      </c>
      <c r="AG43" s="65" t="str">
        <f>IF(W43=TRUE,"",AB43)</f>
        <v/>
      </c>
      <c r="AH43" s="70" t="str">
        <f t="shared" si="19"/>
        <v/>
      </c>
      <c r="AI43" s="69" t="str">
        <f t="shared" si="20"/>
        <v/>
      </c>
    </row>
    <row r="44" spans="2:35" ht="6" customHeight="1">
      <c r="B44" s="103"/>
      <c r="C44" s="103"/>
      <c r="D44" s="104"/>
      <c r="E44" s="104"/>
      <c r="F44" s="104"/>
      <c r="G44" s="104"/>
      <c r="H44" s="105"/>
      <c r="I44" s="105"/>
      <c r="J44" s="105"/>
      <c r="K44" s="104"/>
      <c r="L44" s="104"/>
      <c r="M44" s="104"/>
      <c r="N44" s="104"/>
      <c r="O44" s="105"/>
      <c r="P44" s="105"/>
      <c r="Q44" s="105"/>
      <c r="R44" s="105"/>
      <c r="S44" s="112"/>
      <c r="T44" s="112"/>
      <c r="U44" s="63"/>
      <c r="V44" s="62"/>
      <c r="W44" s="62"/>
      <c r="X44" s="62"/>
      <c r="Y44" s="62"/>
      <c r="AI44" s="64"/>
    </row>
    <row r="45" spans="2:35" ht="15" customHeight="1" thickBot="1">
      <c r="B45" s="451" t="s">
        <v>95</v>
      </c>
      <c r="C45" s="452"/>
      <c r="D45" s="452"/>
      <c r="E45" s="452"/>
      <c r="F45" s="452"/>
      <c r="G45" s="452"/>
      <c r="H45" s="452"/>
      <c r="I45" s="452"/>
      <c r="J45" s="452"/>
      <c r="K45" s="452"/>
      <c r="L45" s="452"/>
      <c r="M45" s="452"/>
      <c r="N45" s="452"/>
      <c r="O45" s="452"/>
      <c r="P45" s="452"/>
      <c r="Q45" s="452"/>
      <c r="R45" s="452"/>
      <c r="S45" s="452"/>
      <c r="T45" s="453"/>
      <c r="V45" s="62"/>
      <c r="W45" s="62"/>
    </row>
    <row r="46" spans="2:35" ht="15" customHeight="1">
      <c r="B46" s="83" t="s">
        <v>255</v>
      </c>
      <c r="C46" s="82" t="s">
        <v>254</v>
      </c>
      <c r="D46" s="418" t="s">
        <v>249</v>
      </c>
      <c r="E46" s="419"/>
      <c r="F46" s="419"/>
      <c r="G46" s="419"/>
      <c r="H46" s="419"/>
      <c r="I46" s="419"/>
      <c r="J46" s="420"/>
      <c r="K46" s="418" t="s">
        <v>248</v>
      </c>
      <c r="L46" s="419"/>
      <c r="M46" s="419"/>
      <c r="N46" s="419"/>
      <c r="O46" s="419"/>
      <c r="P46" s="419"/>
      <c r="Q46" s="420"/>
      <c r="R46" s="81" t="s">
        <v>247</v>
      </c>
      <c r="S46" s="421" t="s">
        <v>246</v>
      </c>
      <c r="T46" s="422"/>
      <c r="V46" s="79" t="s">
        <v>253</v>
      </c>
      <c r="W46" s="79" t="s">
        <v>252</v>
      </c>
      <c r="X46" s="80" t="s">
        <v>520</v>
      </c>
      <c r="Y46" s="80" t="s">
        <v>521</v>
      </c>
      <c r="Z46" s="80" t="s">
        <v>522</v>
      </c>
      <c r="AA46" s="80" t="s">
        <v>523</v>
      </c>
      <c r="AB46" s="80" t="s">
        <v>524</v>
      </c>
      <c r="AC46" s="80" t="s">
        <v>525</v>
      </c>
      <c r="AD46" s="79" t="s">
        <v>526</v>
      </c>
      <c r="AE46" s="79" t="s">
        <v>527</v>
      </c>
      <c r="AF46" s="79" t="s">
        <v>528</v>
      </c>
      <c r="AG46" s="79" t="s">
        <v>529</v>
      </c>
      <c r="AH46" s="79" t="s">
        <v>247</v>
      </c>
      <c r="AI46" s="79" t="s">
        <v>246</v>
      </c>
    </row>
    <row r="47" spans="2:35" ht="70" customHeight="1">
      <c r="B47" s="107" t="s">
        <v>296</v>
      </c>
      <c r="C47" s="99" t="s">
        <v>60</v>
      </c>
      <c r="D47" s="249" t="str">
        <f>IF(AD47=0,"",AD47)</f>
        <v/>
      </c>
      <c r="E47" s="250"/>
      <c r="F47" s="250"/>
      <c r="G47" s="250"/>
      <c r="H47" s="250"/>
      <c r="I47" s="250"/>
      <c r="J47" s="251"/>
      <c r="K47" s="249" t="str">
        <f>IF(AE47=0,"",AE47)</f>
        <v/>
      </c>
      <c r="L47" s="250"/>
      <c r="M47" s="250"/>
      <c r="N47" s="250"/>
      <c r="O47" s="250"/>
      <c r="P47" s="250"/>
      <c r="Q47" s="251"/>
      <c r="R47" s="92" t="str">
        <f t="shared" ref="R47:R62" si="23">IF(V47,"",+$X$11)</f>
        <v/>
      </c>
      <c r="S47" s="457"/>
      <c r="T47" s="458"/>
      <c r="V47" s="129" t="b">
        <f t="shared" ref="V47:V48" si="24">EXACT(Z47,Y47)</f>
        <v>1</v>
      </c>
      <c r="W47" s="62"/>
      <c r="X47" s="71">
        <f>+KintoneからC006クラウド!N2</f>
        <v>0</v>
      </c>
      <c r="Y47" s="130" t="str">
        <f>+'C006見積依頼書【27017】'!Y75</f>
        <v/>
      </c>
      <c r="Z47" s="71" t="str">
        <f t="shared" ref="Z47:Z48" si="25">IF(X47=0,"",X47)</f>
        <v/>
      </c>
      <c r="AD47" s="71" t="str">
        <f>IF(V47=TRUE,"",Z47)</f>
        <v/>
      </c>
      <c r="AE47" s="65" t="str">
        <f>IF(V47=TRUE,"",Y47)</f>
        <v/>
      </c>
      <c r="AH47" s="70" t="str">
        <f t="shared" ref="AH47" si="26">IF(R47=0,"",R47)</f>
        <v/>
      </c>
      <c r="AI47" s="70" t="str">
        <f>IF(S47=0,"",S47)</f>
        <v/>
      </c>
    </row>
    <row r="48" spans="2:35" ht="100" customHeight="1">
      <c r="B48" s="106" t="s">
        <v>297</v>
      </c>
      <c r="C48" s="100" t="s">
        <v>275</v>
      </c>
      <c r="D48" s="448" t="str">
        <f>IF(AD48=0,"",AD48)</f>
        <v/>
      </c>
      <c r="E48" s="446"/>
      <c r="F48" s="446"/>
      <c r="G48" s="446"/>
      <c r="H48" s="446"/>
      <c r="I48" s="446"/>
      <c r="J48" s="447"/>
      <c r="K48" s="446" t="str">
        <f>IF(AE48=0,"",AE48)</f>
        <v/>
      </c>
      <c r="L48" s="446"/>
      <c r="M48" s="446"/>
      <c r="N48" s="446"/>
      <c r="O48" s="446"/>
      <c r="P48" s="446"/>
      <c r="Q48" s="447"/>
      <c r="R48" s="101" t="str">
        <f t="shared" si="23"/>
        <v/>
      </c>
      <c r="S48" s="449"/>
      <c r="T48" s="450"/>
      <c r="V48" s="129" t="b">
        <f t="shared" si="24"/>
        <v>1</v>
      </c>
      <c r="W48" s="62"/>
      <c r="X48" s="71">
        <f>+KintoneからC006クラウド!Z2</f>
        <v>0</v>
      </c>
      <c r="Y48" s="130" t="str">
        <f>+'C006見積依頼書【27017】'!Y76</f>
        <v/>
      </c>
      <c r="Z48" s="71" t="str">
        <f t="shared" si="25"/>
        <v/>
      </c>
      <c r="AA48" s="63"/>
      <c r="AB48" s="63"/>
      <c r="AC48" s="63"/>
      <c r="AD48" s="71" t="str">
        <f>IF(V48=TRUE,"",Z48)</f>
        <v/>
      </c>
      <c r="AE48" s="65" t="str">
        <f>IF(V48=TRUE,"",Y48)</f>
        <v/>
      </c>
      <c r="AH48" s="70" t="str">
        <f>IF(R48=0,"",R48)</f>
        <v/>
      </c>
      <c r="AI48" s="70" t="str">
        <f>IF(S48=0,"",S48)</f>
        <v/>
      </c>
    </row>
    <row r="49" spans="2:35" ht="15" customHeight="1">
      <c r="B49" s="403" t="s">
        <v>298</v>
      </c>
      <c r="C49" s="77" t="s">
        <v>238</v>
      </c>
      <c r="D49" s="406" t="str">
        <f t="shared" ref="D49:D63" si="27">IF(AD49=0,"",AD49)</f>
        <v/>
      </c>
      <c r="E49" s="407"/>
      <c r="F49" s="407"/>
      <c r="G49" s="407"/>
      <c r="H49" s="407"/>
      <c r="I49" s="407"/>
      <c r="J49" s="408"/>
      <c r="K49" s="406" t="str">
        <f t="shared" ref="K49:K63" si="28">IF(AE49=0,"",AE49)</f>
        <v/>
      </c>
      <c r="L49" s="407"/>
      <c r="M49" s="407"/>
      <c r="N49" s="407"/>
      <c r="O49" s="407"/>
      <c r="P49" s="407"/>
      <c r="Q49" s="408"/>
      <c r="R49" s="76" t="str">
        <f t="shared" si="23"/>
        <v/>
      </c>
      <c r="S49" s="416"/>
      <c r="T49" s="417"/>
      <c r="V49" s="62" t="b">
        <f t="shared" ref="V49:V63" si="29">EXACT(Z49,Y49)</f>
        <v>1</v>
      </c>
      <c r="W49" s="62"/>
      <c r="X49" s="71">
        <f>+KintoneからC006クラウド!AA2</f>
        <v>0</v>
      </c>
      <c r="Y49" s="65" t="str">
        <f>+'C006見積依頼書【27017】'!Y82</f>
        <v/>
      </c>
      <c r="Z49" s="71" t="str">
        <f t="shared" ref="Z49:Z63" si="30">IF(X49=0,"",X49)</f>
        <v/>
      </c>
      <c r="AD49" s="71" t="str">
        <f>IF(V49=TRUE,(IF(V50=TRUE,(IF(V51=TRUE,(IF(W51=TRUE,"",Z49)),Z49)),Z49)),Z49)</f>
        <v/>
      </c>
      <c r="AE49" s="65" t="str">
        <f>IF(V49=TRUE,(IF(V50=TRUE,(IF(V51=TRUE,(IF(W51=TRUE,"",Y49)),Y49)),Y49)),Y49)</f>
        <v/>
      </c>
      <c r="AH49" s="70" t="str">
        <f t="shared" ref="AH49:AH63" si="31">IF(R49=0,"",R49)</f>
        <v/>
      </c>
      <c r="AI49" s="69" t="str">
        <f t="shared" ref="AI49:AI62" si="32">IF(S49=0,"",S49)</f>
        <v/>
      </c>
    </row>
    <row r="50" spans="2:35" ht="15" customHeight="1">
      <c r="B50" s="404"/>
      <c r="C50" s="73" t="s">
        <v>20</v>
      </c>
      <c r="D50" s="423" t="str">
        <f t="shared" si="27"/>
        <v/>
      </c>
      <c r="E50" s="424"/>
      <c r="F50" s="424"/>
      <c r="G50" s="424"/>
      <c r="H50" s="410"/>
      <c r="I50" s="424"/>
      <c r="J50" s="424"/>
      <c r="K50" s="409" t="str">
        <f t="shared" si="28"/>
        <v/>
      </c>
      <c r="L50" s="410"/>
      <c r="M50" s="410"/>
      <c r="N50" s="410"/>
      <c r="O50" s="410"/>
      <c r="P50" s="410"/>
      <c r="Q50" s="411"/>
      <c r="R50" s="75" t="str">
        <f t="shared" si="23"/>
        <v/>
      </c>
      <c r="S50" s="425"/>
      <c r="T50" s="426"/>
      <c r="U50" s="63"/>
      <c r="V50" s="62" t="b">
        <f t="shared" si="29"/>
        <v>1</v>
      </c>
      <c r="W50" s="62"/>
      <c r="X50" s="71">
        <f>+KintoneからC006クラウド!AB2</f>
        <v>0</v>
      </c>
      <c r="Y50" s="65" t="str">
        <f>+'C006見積依頼書【27017】'!Y83</f>
        <v/>
      </c>
      <c r="Z50" s="71" t="str">
        <f t="shared" si="30"/>
        <v/>
      </c>
      <c r="AD50" s="71" t="str">
        <f t="shared" ref="AD50:AD63" si="33">IF(V50=TRUE,"",Z50)</f>
        <v/>
      </c>
      <c r="AE50" s="65" t="str">
        <f t="shared" ref="AE50:AE63" si="34">IF(V50=TRUE,"",Y50)</f>
        <v/>
      </c>
      <c r="AG50" s="64"/>
      <c r="AH50" s="70" t="str">
        <f t="shared" si="31"/>
        <v/>
      </c>
      <c r="AI50" s="69" t="str">
        <f t="shared" si="32"/>
        <v/>
      </c>
    </row>
    <row r="51" spans="2:35" ht="15" customHeight="1">
      <c r="B51" s="405"/>
      <c r="C51" s="73" t="s">
        <v>21</v>
      </c>
      <c r="D51" s="298" t="str">
        <f t="shared" si="27"/>
        <v/>
      </c>
      <c r="E51" s="299"/>
      <c r="F51" s="299"/>
      <c r="G51" s="300"/>
      <c r="H51" s="148" t="s">
        <v>22</v>
      </c>
      <c r="I51" s="414" t="str">
        <f>IF(AF51=0,"",AF51)</f>
        <v/>
      </c>
      <c r="J51" s="415"/>
      <c r="K51" s="298" t="str">
        <f t="shared" si="28"/>
        <v/>
      </c>
      <c r="L51" s="299"/>
      <c r="M51" s="299"/>
      <c r="N51" s="300"/>
      <c r="O51" s="148" t="s">
        <v>22</v>
      </c>
      <c r="P51" s="414" t="str">
        <f>IF(AG51=0,"",AG51)</f>
        <v/>
      </c>
      <c r="Q51" s="415"/>
      <c r="R51" s="72" t="str">
        <f>IF(V51=TRUE,(IF(W51=TRUE,"",$X$11)),$X$11)</f>
        <v/>
      </c>
      <c r="S51" s="444"/>
      <c r="T51" s="445"/>
      <c r="U51" s="63"/>
      <c r="V51" s="62" t="b">
        <f t="shared" si="29"/>
        <v>1</v>
      </c>
      <c r="W51" s="62" t="b">
        <f>EXACT(AB51,AC51)</f>
        <v>1</v>
      </c>
      <c r="X51" s="71">
        <f>+KintoneからC006クラウド!AC2</f>
        <v>0</v>
      </c>
      <c r="Y51" s="65" t="str">
        <f>+'C006見積依頼書【27017】'!Y84</f>
        <v/>
      </c>
      <c r="Z51" s="71" t="str">
        <f t="shared" si="30"/>
        <v/>
      </c>
      <c r="AA51" s="71">
        <f>+KintoneからC006クラウド!AD2</f>
        <v>0</v>
      </c>
      <c r="AB51" s="65" t="str">
        <f>+'C006見積依頼書【27017】'!Z84</f>
        <v/>
      </c>
      <c r="AC51" s="71" t="str">
        <f>IF(AA51=0,"",AA51)</f>
        <v/>
      </c>
      <c r="AD51" s="71" t="str">
        <f t="shared" si="33"/>
        <v/>
      </c>
      <c r="AE51" s="65" t="str">
        <f t="shared" si="34"/>
        <v/>
      </c>
      <c r="AF51" s="71" t="str">
        <f>IF(W51=TRUE,"",AC51)</f>
        <v/>
      </c>
      <c r="AG51" s="65" t="str">
        <f>IF(W51=TRUE,"",AB51)</f>
        <v/>
      </c>
      <c r="AH51" s="70" t="str">
        <f t="shared" si="31"/>
        <v/>
      </c>
      <c r="AI51" s="69" t="str">
        <f t="shared" si="32"/>
        <v/>
      </c>
    </row>
    <row r="52" spans="2:35" ht="15" customHeight="1">
      <c r="B52" s="403" t="s">
        <v>299</v>
      </c>
      <c r="C52" s="77" t="s">
        <v>238</v>
      </c>
      <c r="D52" s="406" t="str">
        <f t="shared" si="27"/>
        <v/>
      </c>
      <c r="E52" s="407"/>
      <c r="F52" s="407"/>
      <c r="G52" s="407"/>
      <c r="H52" s="407"/>
      <c r="I52" s="407"/>
      <c r="J52" s="408"/>
      <c r="K52" s="406" t="str">
        <f t="shared" si="28"/>
        <v/>
      </c>
      <c r="L52" s="407"/>
      <c r="M52" s="407"/>
      <c r="N52" s="407"/>
      <c r="O52" s="407"/>
      <c r="P52" s="407"/>
      <c r="Q52" s="408"/>
      <c r="R52" s="76" t="str">
        <f t="shared" si="23"/>
        <v/>
      </c>
      <c r="S52" s="416"/>
      <c r="T52" s="417"/>
      <c r="V52" s="62" t="b">
        <f t="shared" si="29"/>
        <v>1</v>
      </c>
      <c r="W52" s="62"/>
      <c r="X52" s="71">
        <f>+KintoneからC006クラウド!AH2</f>
        <v>0</v>
      </c>
      <c r="Y52" s="65" t="str">
        <f>+'C006見積依頼書【27017】'!Y88</f>
        <v/>
      </c>
      <c r="Z52" s="71" t="str">
        <f t="shared" si="30"/>
        <v/>
      </c>
      <c r="AD52" s="71" t="str">
        <f>IF(V52=TRUE,(IF(V53=TRUE,(IF(V54=TRUE,(IF(W54=TRUE,"",Z52)),Z52)),Z52)),Z52)</f>
        <v/>
      </c>
      <c r="AE52" s="65" t="str">
        <f>IF(V52=TRUE,(IF(V53=TRUE,(IF(V54=TRUE,(IF(W54=TRUE,"",Y52)),Y52)),Y52)),Y52)</f>
        <v/>
      </c>
      <c r="AH52" s="70" t="str">
        <f t="shared" si="31"/>
        <v/>
      </c>
      <c r="AI52" s="69" t="str">
        <f t="shared" si="32"/>
        <v/>
      </c>
    </row>
    <row r="53" spans="2:35" ht="15" customHeight="1">
      <c r="B53" s="404"/>
      <c r="C53" s="73" t="s">
        <v>20</v>
      </c>
      <c r="D53" s="423" t="str">
        <f t="shared" si="27"/>
        <v/>
      </c>
      <c r="E53" s="424"/>
      <c r="F53" s="424"/>
      <c r="G53" s="424"/>
      <c r="H53" s="410"/>
      <c r="I53" s="424"/>
      <c r="J53" s="424"/>
      <c r="K53" s="409" t="str">
        <f t="shared" si="28"/>
        <v/>
      </c>
      <c r="L53" s="410"/>
      <c r="M53" s="410"/>
      <c r="N53" s="410"/>
      <c r="O53" s="410"/>
      <c r="P53" s="410"/>
      <c r="Q53" s="411"/>
      <c r="R53" s="75" t="str">
        <f t="shared" si="23"/>
        <v/>
      </c>
      <c r="S53" s="425"/>
      <c r="T53" s="426"/>
      <c r="U53" s="63"/>
      <c r="V53" s="62" t="b">
        <f t="shared" si="29"/>
        <v>1</v>
      </c>
      <c r="W53" s="62"/>
      <c r="X53" s="71">
        <f>+KintoneからC006クラウド!AI2</f>
        <v>0</v>
      </c>
      <c r="Y53" s="65" t="str">
        <f>+'C006見積依頼書【27017】'!Y89</f>
        <v/>
      </c>
      <c r="Z53" s="71" t="str">
        <f t="shared" si="30"/>
        <v/>
      </c>
      <c r="AD53" s="71" t="str">
        <f t="shared" si="33"/>
        <v/>
      </c>
      <c r="AE53" s="65" t="str">
        <f t="shared" si="34"/>
        <v/>
      </c>
      <c r="AG53" s="64"/>
      <c r="AH53" s="70" t="str">
        <f t="shared" si="31"/>
        <v/>
      </c>
      <c r="AI53" s="69" t="str">
        <f t="shared" si="32"/>
        <v/>
      </c>
    </row>
    <row r="54" spans="2:35" ht="15" customHeight="1">
      <c r="B54" s="405"/>
      <c r="C54" s="73" t="s">
        <v>21</v>
      </c>
      <c r="D54" s="298" t="str">
        <f t="shared" si="27"/>
        <v/>
      </c>
      <c r="E54" s="299"/>
      <c r="F54" s="299"/>
      <c r="G54" s="300"/>
      <c r="H54" s="148" t="s">
        <v>22</v>
      </c>
      <c r="I54" s="414" t="str">
        <f>IF(AF54=0,"",AF54)</f>
        <v/>
      </c>
      <c r="J54" s="415"/>
      <c r="K54" s="298" t="str">
        <f t="shared" si="28"/>
        <v/>
      </c>
      <c r="L54" s="299"/>
      <c r="M54" s="299"/>
      <c r="N54" s="300"/>
      <c r="O54" s="148" t="s">
        <v>22</v>
      </c>
      <c r="P54" s="414" t="str">
        <f>IF(AG54=0,"",AG54)</f>
        <v/>
      </c>
      <c r="Q54" s="415"/>
      <c r="R54" s="72" t="str">
        <f>IF(V54=TRUE,(IF(W54=TRUE,"",$X$11)),$X$11)</f>
        <v/>
      </c>
      <c r="S54" s="444"/>
      <c r="T54" s="445"/>
      <c r="U54" s="63"/>
      <c r="V54" s="62" t="b">
        <f t="shared" si="29"/>
        <v>1</v>
      </c>
      <c r="W54" s="62" t="b">
        <f>EXACT(AB54,AC54)</f>
        <v>1</v>
      </c>
      <c r="X54" s="71">
        <f>+KintoneからC006クラウド!AJ2</f>
        <v>0</v>
      </c>
      <c r="Y54" s="65" t="str">
        <f>+'C006見積依頼書【27017】'!Y90</f>
        <v/>
      </c>
      <c r="Z54" s="71" t="str">
        <f t="shared" si="30"/>
        <v/>
      </c>
      <c r="AA54" s="71">
        <f>+KintoneからC006クラウド!AK2</f>
        <v>0</v>
      </c>
      <c r="AB54" s="65" t="str">
        <f>+'C006見積依頼書【27017】'!Z90</f>
        <v/>
      </c>
      <c r="AC54" s="71" t="str">
        <f>IF(AA54=0,"",AA54)</f>
        <v/>
      </c>
      <c r="AD54" s="71" t="str">
        <f t="shared" si="33"/>
        <v/>
      </c>
      <c r="AE54" s="65" t="str">
        <f t="shared" si="34"/>
        <v/>
      </c>
      <c r="AF54" s="71" t="str">
        <f>IF(W54=TRUE,"",AC54)</f>
        <v/>
      </c>
      <c r="AG54" s="65" t="str">
        <f>IF(W54=TRUE,"",AB54)</f>
        <v/>
      </c>
      <c r="AH54" s="70" t="str">
        <f t="shared" si="31"/>
        <v/>
      </c>
      <c r="AI54" s="69" t="str">
        <f t="shared" si="32"/>
        <v/>
      </c>
    </row>
    <row r="55" spans="2:35" ht="15" customHeight="1">
      <c r="B55" s="403" t="s">
        <v>300</v>
      </c>
      <c r="C55" s="77" t="s">
        <v>238</v>
      </c>
      <c r="D55" s="406" t="str">
        <f t="shared" si="27"/>
        <v/>
      </c>
      <c r="E55" s="407"/>
      <c r="F55" s="407"/>
      <c r="G55" s="407"/>
      <c r="H55" s="407"/>
      <c r="I55" s="407"/>
      <c r="J55" s="408"/>
      <c r="K55" s="406" t="str">
        <f t="shared" si="28"/>
        <v/>
      </c>
      <c r="L55" s="407"/>
      <c r="M55" s="407"/>
      <c r="N55" s="407"/>
      <c r="O55" s="407"/>
      <c r="P55" s="407"/>
      <c r="Q55" s="408"/>
      <c r="R55" s="76" t="str">
        <f t="shared" si="23"/>
        <v/>
      </c>
      <c r="S55" s="416"/>
      <c r="T55" s="417"/>
      <c r="V55" s="62" t="b">
        <f t="shared" si="29"/>
        <v>1</v>
      </c>
      <c r="W55" s="62"/>
      <c r="X55" s="71">
        <f>+KintoneからC006クラウド!AO2</f>
        <v>0</v>
      </c>
      <c r="Y55" s="65" t="str">
        <f>+'C006見積依頼書【27017】'!Y94</f>
        <v/>
      </c>
      <c r="Z55" s="71" t="str">
        <f t="shared" si="30"/>
        <v/>
      </c>
      <c r="AD55" s="71" t="str">
        <f>IF(V55=TRUE,(IF(V56=TRUE,(IF(V57=TRUE,(IF(W57=TRUE,"",Z55)),Z55)),Z55)),Z55)</f>
        <v/>
      </c>
      <c r="AE55" s="65" t="str">
        <f>IF(V55=TRUE,(IF(V56=TRUE,(IF(V57=TRUE,(IF(W57=TRUE,"",Y55)),Y55)),Y55)),Y55)</f>
        <v/>
      </c>
      <c r="AH55" s="70" t="str">
        <f t="shared" si="31"/>
        <v/>
      </c>
      <c r="AI55" s="69" t="str">
        <f t="shared" si="32"/>
        <v/>
      </c>
    </row>
    <row r="56" spans="2:35" ht="15" customHeight="1">
      <c r="B56" s="404"/>
      <c r="C56" s="73" t="s">
        <v>20</v>
      </c>
      <c r="D56" s="423" t="str">
        <f t="shared" si="27"/>
        <v/>
      </c>
      <c r="E56" s="424"/>
      <c r="F56" s="424"/>
      <c r="G56" s="424"/>
      <c r="H56" s="410"/>
      <c r="I56" s="424"/>
      <c r="J56" s="424"/>
      <c r="K56" s="409" t="str">
        <f t="shared" si="28"/>
        <v/>
      </c>
      <c r="L56" s="410"/>
      <c r="M56" s="410"/>
      <c r="N56" s="410"/>
      <c r="O56" s="410"/>
      <c r="P56" s="410"/>
      <c r="Q56" s="411"/>
      <c r="R56" s="75" t="str">
        <f t="shared" si="23"/>
        <v/>
      </c>
      <c r="S56" s="425"/>
      <c r="T56" s="426"/>
      <c r="U56" s="63"/>
      <c r="V56" s="62" t="b">
        <f t="shared" si="29"/>
        <v>1</v>
      </c>
      <c r="W56" s="62"/>
      <c r="X56" s="71">
        <f>+KintoneからC006クラウド!AP2</f>
        <v>0</v>
      </c>
      <c r="Y56" s="65" t="str">
        <f>+'C006見積依頼書【27017】'!Y95</f>
        <v/>
      </c>
      <c r="Z56" s="71" t="str">
        <f t="shared" si="30"/>
        <v/>
      </c>
      <c r="AD56" s="71" t="str">
        <f t="shared" si="33"/>
        <v/>
      </c>
      <c r="AE56" s="65" t="str">
        <f t="shared" si="34"/>
        <v/>
      </c>
      <c r="AG56" s="64"/>
      <c r="AH56" s="70" t="str">
        <f t="shared" si="31"/>
        <v/>
      </c>
      <c r="AI56" s="69" t="str">
        <f t="shared" si="32"/>
        <v/>
      </c>
    </row>
    <row r="57" spans="2:35" ht="15" customHeight="1">
      <c r="B57" s="405"/>
      <c r="C57" s="73" t="s">
        <v>21</v>
      </c>
      <c r="D57" s="298" t="str">
        <f t="shared" si="27"/>
        <v/>
      </c>
      <c r="E57" s="299"/>
      <c r="F57" s="299"/>
      <c r="G57" s="300"/>
      <c r="H57" s="148" t="s">
        <v>22</v>
      </c>
      <c r="I57" s="414" t="str">
        <f>IF(AF57=0,"",AF57)</f>
        <v/>
      </c>
      <c r="J57" s="415"/>
      <c r="K57" s="298" t="str">
        <f t="shared" si="28"/>
        <v/>
      </c>
      <c r="L57" s="299"/>
      <c r="M57" s="299"/>
      <c r="N57" s="300"/>
      <c r="O57" s="148" t="s">
        <v>22</v>
      </c>
      <c r="P57" s="414" t="str">
        <f>IF(AG57=0,"",AG57)</f>
        <v/>
      </c>
      <c r="Q57" s="415"/>
      <c r="R57" s="72" t="str">
        <f>IF(V57=TRUE,(IF(W57=TRUE,"",$X$11)),$X$11)</f>
        <v/>
      </c>
      <c r="S57" s="444"/>
      <c r="T57" s="445"/>
      <c r="U57" s="63"/>
      <c r="V57" s="62" t="b">
        <f t="shared" si="29"/>
        <v>1</v>
      </c>
      <c r="W57" s="62" t="b">
        <f>EXACT(AB57,AC57)</f>
        <v>1</v>
      </c>
      <c r="X57" s="71">
        <f>+KintoneからC006クラウド!AQ2</f>
        <v>0</v>
      </c>
      <c r="Y57" s="65" t="str">
        <f>+'C006見積依頼書【27017】'!Y96</f>
        <v/>
      </c>
      <c r="Z57" s="71" t="str">
        <f t="shared" si="30"/>
        <v/>
      </c>
      <c r="AA57" s="71">
        <f>+KintoneからC006クラウド!AR2</f>
        <v>0</v>
      </c>
      <c r="AB57" s="65" t="str">
        <f>+'C006見積依頼書【27017】'!Z96</f>
        <v/>
      </c>
      <c r="AC57" s="71" t="str">
        <f>IF(AA57=0,"",AA57)</f>
        <v/>
      </c>
      <c r="AD57" s="71" t="str">
        <f t="shared" si="33"/>
        <v/>
      </c>
      <c r="AE57" s="65" t="str">
        <f t="shared" si="34"/>
        <v/>
      </c>
      <c r="AF57" s="71" t="str">
        <f>IF(W57=TRUE,"",AC57)</f>
        <v/>
      </c>
      <c r="AG57" s="65" t="str">
        <f>IF(W57=TRUE,"",AB57)</f>
        <v/>
      </c>
      <c r="AH57" s="70" t="str">
        <f t="shared" si="31"/>
        <v/>
      </c>
      <c r="AI57" s="69" t="str">
        <f t="shared" si="32"/>
        <v/>
      </c>
    </row>
    <row r="58" spans="2:35" ht="15" customHeight="1">
      <c r="B58" s="403" t="s">
        <v>301</v>
      </c>
      <c r="C58" s="77" t="s">
        <v>238</v>
      </c>
      <c r="D58" s="406" t="str">
        <f t="shared" si="27"/>
        <v/>
      </c>
      <c r="E58" s="407"/>
      <c r="F58" s="407"/>
      <c r="G58" s="407"/>
      <c r="H58" s="407"/>
      <c r="I58" s="407"/>
      <c r="J58" s="408"/>
      <c r="K58" s="406" t="str">
        <f t="shared" si="28"/>
        <v/>
      </c>
      <c r="L58" s="407"/>
      <c r="M58" s="407"/>
      <c r="N58" s="407"/>
      <c r="O58" s="407"/>
      <c r="P58" s="407"/>
      <c r="Q58" s="408"/>
      <c r="R58" s="76" t="str">
        <f t="shared" si="23"/>
        <v/>
      </c>
      <c r="S58" s="416"/>
      <c r="T58" s="417"/>
      <c r="V58" s="62" t="b">
        <f t="shared" si="29"/>
        <v>1</v>
      </c>
      <c r="W58" s="62"/>
      <c r="X58" s="71">
        <f>+KintoneからC006クラウド!DP2</f>
        <v>0</v>
      </c>
      <c r="Y58" s="65" t="str">
        <f>+'C006見積依頼書【27017】'!Y100</f>
        <v/>
      </c>
      <c r="Z58" s="71" t="str">
        <f t="shared" si="30"/>
        <v/>
      </c>
      <c r="AD58" s="71" t="str">
        <f>IF(V58=TRUE,(IF(V59=TRUE,(IF(V60=TRUE,(IF(W60=TRUE,"",Z58)),Z58)),Z58)),Z58)</f>
        <v/>
      </c>
      <c r="AE58" s="65" t="str">
        <f>IF(V58=TRUE,(IF(V59=TRUE,(IF(V60=TRUE,(IF(W60=TRUE,"",Y58)),Y58)),Y58)),Y58)</f>
        <v/>
      </c>
      <c r="AH58" s="70" t="str">
        <f t="shared" si="31"/>
        <v/>
      </c>
      <c r="AI58" s="69" t="str">
        <f t="shared" si="32"/>
        <v/>
      </c>
    </row>
    <row r="59" spans="2:35" ht="15" customHeight="1">
      <c r="B59" s="404"/>
      <c r="C59" s="73" t="s">
        <v>20</v>
      </c>
      <c r="D59" s="423" t="str">
        <f t="shared" si="27"/>
        <v/>
      </c>
      <c r="E59" s="424"/>
      <c r="F59" s="424"/>
      <c r="G59" s="424"/>
      <c r="H59" s="410"/>
      <c r="I59" s="424"/>
      <c r="J59" s="424"/>
      <c r="K59" s="409" t="str">
        <f t="shared" si="28"/>
        <v/>
      </c>
      <c r="L59" s="410"/>
      <c r="M59" s="410"/>
      <c r="N59" s="410"/>
      <c r="O59" s="410"/>
      <c r="P59" s="410"/>
      <c r="Q59" s="411"/>
      <c r="R59" s="75" t="str">
        <f t="shared" si="23"/>
        <v/>
      </c>
      <c r="S59" s="425"/>
      <c r="T59" s="426"/>
      <c r="U59" s="63"/>
      <c r="V59" s="62" t="b">
        <f t="shared" si="29"/>
        <v>1</v>
      </c>
      <c r="W59" s="62"/>
      <c r="X59" s="71">
        <f>+KintoneからC006クラウド!DR2</f>
        <v>0</v>
      </c>
      <c r="Y59" s="65" t="str">
        <f>+'C006見積依頼書【27017】'!Y101</f>
        <v/>
      </c>
      <c r="Z59" s="71" t="str">
        <f t="shared" si="30"/>
        <v/>
      </c>
      <c r="AD59" s="71" t="str">
        <f t="shared" si="33"/>
        <v/>
      </c>
      <c r="AE59" s="65" t="str">
        <f t="shared" si="34"/>
        <v/>
      </c>
      <c r="AG59" s="64"/>
      <c r="AH59" s="70" t="str">
        <f t="shared" si="31"/>
        <v/>
      </c>
      <c r="AI59" s="69" t="str">
        <f t="shared" si="32"/>
        <v/>
      </c>
    </row>
    <row r="60" spans="2:35" ht="15" customHeight="1">
      <c r="B60" s="405"/>
      <c r="C60" s="73" t="s">
        <v>21</v>
      </c>
      <c r="D60" s="298" t="str">
        <f t="shared" si="27"/>
        <v/>
      </c>
      <c r="E60" s="299"/>
      <c r="F60" s="299"/>
      <c r="G60" s="300"/>
      <c r="H60" s="148" t="s">
        <v>22</v>
      </c>
      <c r="I60" s="414" t="str">
        <f>IF(AF60=0,"",AF60)</f>
        <v/>
      </c>
      <c r="J60" s="415"/>
      <c r="K60" s="298" t="str">
        <f t="shared" si="28"/>
        <v/>
      </c>
      <c r="L60" s="299"/>
      <c r="M60" s="299"/>
      <c r="N60" s="300"/>
      <c r="O60" s="148" t="s">
        <v>22</v>
      </c>
      <c r="P60" s="414" t="str">
        <f>IF(AG60=0,"",AG60)</f>
        <v/>
      </c>
      <c r="Q60" s="415"/>
      <c r="R60" s="72" t="str">
        <f>IF(V60=TRUE,(IF(W60=TRUE,"",$X$11)),$X$11)</f>
        <v/>
      </c>
      <c r="S60" s="444"/>
      <c r="T60" s="445"/>
      <c r="U60" s="63"/>
      <c r="V60" s="62" t="b">
        <f t="shared" si="29"/>
        <v>1</v>
      </c>
      <c r="W60" s="62" t="b">
        <f>EXACT(AB60,AC60)</f>
        <v>1</v>
      </c>
      <c r="X60" s="71">
        <f>+KintoneからC006クラウド!DS2</f>
        <v>0</v>
      </c>
      <c r="Y60" s="65" t="str">
        <f>+'C006見積依頼書【27017】'!Y102</f>
        <v/>
      </c>
      <c r="Z60" s="71" t="str">
        <f t="shared" si="30"/>
        <v/>
      </c>
      <c r="AA60" s="71">
        <f>+KintoneからC006クラウド!DT2</f>
        <v>0</v>
      </c>
      <c r="AB60" s="65" t="str">
        <f>+'C006見積依頼書【27017】'!Z102</f>
        <v/>
      </c>
      <c r="AC60" s="71" t="str">
        <f>IF(AA60=0,"",AA60)</f>
        <v/>
      </c>
      <c r="AD60" s="71" t="str">
        <f t="shared" si="33"/>
        <v/>
      </c>
      <c r="AE60" s="65" t="str">
        <f t="shared" si="34"/>
        <v/>
      </c>
      <c r="AF60" s="71" t="str">
        <f>IF(W60=TRUE,"",AC60)</f>
        <v/>
      </c>
      <c r="AG60" s="65" t="str">
        <f>IF(W60=TRUE,"",AB60)</f>
        <v/>
      </c>
      <c r="AH60" s="70" t="str">
        <f t="shared" si="31"/>
        <v/>
      </c>
      <c r="AI60" s="69" t="str">
        <f t="shared" si="32"/>
        <v/>
      </c>
    </row>
    <row r="61" spans="2:35" ht="15" customHeight="1">
      <c r="B61" s="403" t="s">
        <v>302</v>
      </c>
      <c r="C61" s="77" t="s">
        <v>238</v>
      </c>
      <c r="D61" s="406" t="str">
        <f t="shared" si="27"/>
        <v/>
      </c>
      <c r="E61" s="407"/>
      <c r="F61" s="407"/>
      <c r="G61" s="407"/>
      <c r="H61" s="407"/>
      <c r="I61" s="407"/>
      <c r="J61" s="408"/>
      <c r="K61" s="406" t="str">
        <f t="shared" si="28"/>
        <v/>
      </c>
      <c r="L61" s="407"/>
      <c r="M61" s="407"/>
      <c r="N61" s="407"/>
      <c r="O61" s="407"/>
      <c r="P61" s="407"/>
      <c r="Q61" s="408"/>
      <c r="R61" s="76" t="str">
        <f t="shared" si="23"/>
        <v/>
      </c>
      <c r="S61" s="416"/>
      <c r="T61" s="417"/>
      <c r="V61" s="62" t="b">
        <f t="shared" si="29"/>
        <v>1</v>
      </c>
      <c r="W61" s="62"/>
      <c r="X61" s="71">
        <f>+KintoneからC006クラウド!DX2</f>
        <v>0</v>
      </c>
      <c r="Y61" s="65" t="str">
        <f>+'C006見積依頼書【27017】'!Y106</f>
        <v/>
      </c>
      <c r="Z61" s="71" t="str">
        <f t="shared" si="30"/>
        <v/>
      </c>
      <c r="AD61" s="71" t="str">
        <f>IF(V61=TRUE,(IF(V62=TRUE,(IF(V63=TRUE,(IF(W63=TRUE,"",Z61)),Z61)),Z61)),Z61)</f>
        <v/>
      </c>
      <c r="AE61" s="65" t="str">
        <f>IF(V61=TRUE,(IF(V62=TRUE,(IF(V63=TRUE,(IF(W63=TRUE,"",Y61)),Y61)),Y61)),Y61)</f>
        <v/>
      </c>
      <c r="AH61" s="70" t="str">
        <f t="shared" si="31"/>
        <v/>
      </c>
      <c r="AI61" s="69" t="str">
        <f t="shared" si="32"/>
        <v/>
      </c>
    </row>
    <row r="62" spans="2:35" ht="15" customHeight="1">
      <c r="B62" s="404"/>
      <c r="C62" s="73" t="s">
        <v>20</v>
      </c>
      <c r="D62" s="423" t="str">
        <f t="shared" si="27"/>
        <v/>
      </c>
      <c r="E62" s="424"/>
      <c r="F62" s="424"/>
      <c r="G62" s="424"/>
      <c r="H62" s="410"/>
      <c r="I62" s="424"/>
      <c r="J62" s="424"/>
      <c r="K62" s="409" t="str">
        <f t="shared" si="28"/>
        <v/>
      </c>
      <c r="L62" s="410"/>
      <c r="M62" s="410"/>
      <c r="N62" s="410"/>
      <c r="O62" s="410"/>
      <c r="P62" s="410"/>
      <c r="Q62" s="411"/>
      <c r="R62" s="75" t="str">
        <f t="shared" si="23"/>
        <v/>
      </c>
      <c r="S62" s="425"/>
      <c r="T62" s="426"/>
      <c r="U62" s="63"/>
      <c r="V62" s="62" t="b">
        <f t="shared" si="29"/>
        <v>1</v>
      </c>
      <c r="W62" s="62"/>
      <c r="X62" s="71">
        <f>+KintoneからC006クラウド!DZ2</f>
        <v>0</v>
      </c>
      <c r="Y62" s="65" t="str">
        <f>+'C006見積依頼書【27017】'!Y107</f>
        <v/>
      </c>
      <c r="Z62" s="71" t="str">
        <f t="shared" si="30"/>
        <v/>
      </c>
      <c r="AD62" s="71" t="str">
        <f t="shared" si="33"/>
        <v/>
      </c>
      <c r="AE62" s="65" t="str">
        <f t="shared" si="34"/>
        <v/>
      </c>
      <c r="AG62" s="64"/>
      <c r="AH62" s="70" t="str">
        <f t="shared" si="31"/>
        <v/>
      </c>
      <c r="AI62" s="69" t="str">
        <f t="shared" si="32"/>
        <v/>
      </c>
    </row>
    <row r="63" spans="2:35" ht="15" customHeight="1" thickBot="1">
      <c r="B63" s="405"/>
      <c r="C63" s="102" t="s">
        <v>21</v>
      </c>
      <c r="D63" s="409" t="str">
        <f t="shared" si="27"/>
        <v/>
      </c>
      <c r="E63" s="410"/>
      <c r="F63" s="410"/>
      <c r="G63" s="411"/>
      <c r="H63" s="149" t="s">
        <v>22</v>
      </c>
      <c r="I63" s="412" t="str">
        <f>IF(AF63=0,"",AF63)</f>
        <v/>
      </c>
      <c r="J63" s="413"/>
      <c r="K63" s="409" t="str">
        <f t="shared" si="28"/>
        <v/>
      </c>
      <c r="L63" s="410"/>
      <c r="M63" s="410"/>
      <c r="N63" s="411"/>
      <c r="O63" s="149" t="s">
        <v>22</v>
      </c>
      <c r="P63" s="412" t="str">
        <f>IF(AG63=0,"",AG63)</f>
        <v/>
      </c>
      <c r="Q63" s="413"/>
      <c r="R63" s="72" t="str">
        <f>IF(V63=TRUE,(IF(W63=TRUE,"",$X$11)),$X$11)</f>
        <v/>
      </c>
      <c r="S63" s="455"/>
      <c r="T63" s="456"/>
      <c r="U63" s="63"/>
      <c r="V63" s="62" t="b">
        <f t="shared" si="29"/>
        <v>1</v>
      </c>
      <c r="W63" s="62" t="b">
        <f>EXACT(AB63,AC63)</f>
        <v>1</v>
      </c>
      <c r="X63" s="71">
        <f>+KintoneからC006クラウド!EA2</f>
        <v>0</v>
      </c>
      <c r="Y63" s="65" t="str">
        <f>+'C006見積依頼書【27017】'!Y108</f>
        <v/>
      </c>
      <c r="Z63" s="71" t="str">
        <f t="shared" si="30"/>
        <v/>
      </c>
      <c r="AA63" s="71">
        <f>+KintoneからC006クラウド!EB2</f>
        <v>0</v>
      </c>
      <c r="AB63" s="65" t="str">
        <f>+'C006見積依頼書【27017】'!Z108</f>
        <v/>
      </c>
      <c r="AC63" s="71" t="str">
        <f>IF(AA63=0,"",AA63)</f>
        <v/>
      </c>
      <c r="AD63" s="71" t="str">
        <f t="shared" si="33"/>
        <v/>
      </c>
      <c r="AE63" s="65" t="str">
        <f t="shared" si="34"/>
        <v/>
      </c>
      <c r="AF63" s="71" t="str">
        <f>IF(W63=TRUE,"",AC63)</f>
        <v/>
      </c>
      <c r="AG63" s="65" t="str">
        <f>IF(W63=TRUE,"",AB63)</f>
        <v/>
      </c>
      <c r="AH63" s="70" t="str">
        <f t="shared" si="31"/>
        <v/>
      </c>
      <c r="AI63" s="69" t="str">
        <f>IF(S63=0,"",S63)</f>
        <v/>
      </c>
    </row>
    <row r="64" spans="2:35" ht="80" customHeight="1" thickBot="1">
      <c r="B64" s="68" t="s">
        <v>303</v>
      </c>
      <c r="C64" s="67" t="s">
        <v>237</v>
      </c>
      <c r="D64" s="429"/>
      <c r="E64" s="430"/>
      <c r="F64" s="430"/>
      <c r="G64" s="430"/>
      <c r="H64" s="430"/>
      <c r="I64" s="430"/>
      <c r="J64" s="430"/>
      <c r="K64" s="430"/>
      <c r="L64" s="430"/>
      <c r="M64" s="430"/>
      <c r="N64" s="430"/>
      <c r="O64" s="430"/>
      <c r="P64" s="430"/>
      <c r="Q64" s="430"/>
      <c r="R64" s="430"/>
      <c r="S64" s="430"/>
      <c r="T64" s="431"/>
      <c r="U64" s="66"/>
      <c r="V64" s="62"/>
      <c r="X64" s="66"/>
      <c r="Y64" s="66"/>
      <c r="AC64" s="62" t="str">
        <f>IF(D64=0,"",D64)</f>
        <v/>
      </c>
      <c r="AE64" s="64"/>
      <c r="AI64" s="69" t="str">
        <f>IF(D64=0,"",D64)</f>
        <v/>
      </c>
    </row>
    <row r="65" spans="1:31" ht="14.5" customHeight="1"/>
    <row r="66" spans="1:31" ht="16" customHeight="1">
      <c r="B66" s="37" t="s">
        <v>276</v>
      </c>
      <c r="Q66" s="85"/>
      <c r="R66" s="84"/>
      <c r="S66" s="84"/>
      <c r="V66" s="62"/>
      <c r="W66" s="62"/>
      <c r="AE66" s="64"/>
    </row>
    <row r="67" spans="1:31" ht="14.5" customHeight="1">
      <c r="B67" s="113" t="s">
        <v>277</v>
      </c>
      <c r="C67" s="63"/>
      <c r="D67" s="63"/>
      <c r="E67" s="63"/>
      <c r="F67" s="63"/>
      <c r="G67" s="63"/>
      <c r="H67" s="63"/>
      <c r="I67" s="63"/>
      <c r="J67" s="63"/>
      <c r="K67" s="63"/>
      <c r="L67" s="63"/>
      <c r="M67" s="63"/>
      <c r="N67" s="63"/>
      <c r="O67" s="63"/>
      <c r="P67" s="63"/>
      <c r="Q67" s="63"/>
      <c r="R67" s="432"/>
      <c r="S67" s="432"/>
      <c r="T67" s="432"/>
    </row>
    <row r="68" spans="1:31" ht="6" customHeight="1" thickBot="1"/>
    <row r="69" spans="1:31" ht="15" customHeight="1">
      <c r="B69" s="150" t="s">
        <v>278</v>
      </c>
      <c r="C69" s="420" t="s">
        <v>279</v>
      </c>
      <c r="D69" s="399"/>
      <c r="E69" s="399"/>
      <c r="F69" s="399"/>
      <c r="G69" s="399"/>
      <c r="H69" s="399"/>
      <c r="I69" s="399"/>
      <c r="J69" s="418"/>
      <c r="K69" s="479" t="s">
        <v>280</v>
      </c>
      <c r="L69" s="480"/>
    </row>
    <row r="70" spans="1:31" ht="15" customHeight="1">
      <c r="B70" s="128"/>
      <c r="C70" s="470" t="s">
        <v>281</v>
      </c>
      <c r="D70" s="471"/>
      <c r="E70" s="471"/>
      <c r="F70" s="471"/>
      <c r="G70" s="471"/>
      <c r="H70" s="471"/>
      <c r="I70" s="471"/>
      <c r="J70" s="472"/>
      <c r="K70" s="481"/>
      <c r="L70" s="482"/>
    </row>
    <row r="71" spans="1:31" ht="15" customHeight="1">
      <c r="B71" s="128"/>
      <c r="C71" s="487" t="s">
        <v>304</v>
      </c>
      <c r="D71" s="488"/>
      <c r="E71" s="488"/>
      <c r="F71" s="488"/>
      <c r="G71" s="488"/>
      <c r="H71" s="488"/>
      <c r="I71" s="488"/>
      <c r="J71" s="489"/>
      <c r="K71" s="490"/>
      <c r="L71" s="491"/>
    </row>
    <row r="72" spans="1:31" ht="15" customHeight="1" thickBot="1">
      <c r="B72" s="125"/>
      <c r="C72" s="470" t="s">
        <v>282</v>
      </c>
      <c r="D72" s="471"/>
      <c r="E72" s="471"/>
      <c r="F72" s="471"/>
      <c r="G72" s="471"/>
      <c r="H72" s="471"/>
      <c r="I72" s="471"/>
      <c r="J72" s="472"/>
      <c r="K72" s="481"/>
      <c r="L72" s="482"/>
      <c r="M72" s="483" t="s">
        <v>283</v>
      </c>
      <c r="N72" s="432"/>
      <c r="O72" s="432"/>
      <c r="P72" s="432"/>
      <c r="Q72" s="432"/>
      <c r="R72" s="432"/>
    </row>
    <row r="73" spans="1:31" ht="15" customHeight="1" thickBot="1">
      <c r="B73" s="125"/>
      <c r="C73" s="470" t="s">
        <v>305</v>
      </c>
      <c r="D73" s="471"/>
      <c r="E73" s="471"/>
      <c r="F73" s="471"/>
      <c r="G73" s="471"/>
      <c r="H73" s="471"/>
      <c r="I73" s="471"/>
      <c r="J73" s="472"/>
      <c r="K73" s="481"/>
      <c r="L73" s="482"/>
      <c r="M73" s="84" t="s">
        <v>284</v>
      </c>
      <c r="N73" s="484"/>
      <c r="O73" s="485"/>
      <c r="P73" s="486"/>
      <c r="Q73" s="114" t="s">
        <v>285</v>
      </c>
    </row>
    <row r="74" spans="1:31" ht="15" customHeight="1" thickBot="1">
      <c r="B74" s="126"/>
      <c r="C74" s="470" t="s">
        <v>286</v>
      </c>
      <c r="D74" s="471"/>
      <c r="E74" s="471"/>
      <c r="F74" s="471"/>
      <c r="G74" s="471"/>
      <c r="H74" s="471"/>
      <c r="I74" s="471"/>
      <c r="J74" s="472"/>
      <c r="K74" s="473"/>
      <c r="L74" s="474"/>
    </row>
    <row r="75" spans="1:31" ht="6" customHeight="1"/>
    <row r="76" spans="1:31" ht="14.5" customHeight="1">
      <c r="B76" s="62" t="s">
        <v>306</v>
      </c>
    </row>
    <row r="77" spans="1:31" ht="13" customHeight="1">
      <c r="B77" s="127" t="s">
        <v>287</v>
      </c>
    </row>
    <row r="78" spans="1:31" ht="13" customHeight="1">
      <c r="B78" s="127" t="s">
        <v>288</v>
      </c>
    </row>
    <row r="79" spans="1:31" ht="6" customHeight="1" thickBot="1"/>
    <row r="80" spans="1:31" ht="16" customHeight="1" thickTop="1">
      <c r="A80" s="115"/>
      <c r="B80" s="116" t="s">
        <v>289</v>
      </c>
      <c r="C80" s="115"/>
      <c r="D80" s="115"/>
      <c r="E80" s="115"/>
      <c r="F80" s="115"/>
      <c r="G80" s="115"/>
      <c r="H80" s="115"/>
      <c r="I80" s="115"/>
      <c r="J80" s="115"/>
      <c r="K80" s="115"/>
      <c r="L80" s="115"/>
      <c r="M80" s="115"/>
      <c r="N80" s="115"/>
      <c r="O80" s="115"/>
      <c r="P80" s="115"/>
      <c r="Q80" s="117"/>
      <c r="R80" s="118"/>
      <c r="S80" s="118"/>
      <c r="T80" s="115"/>
      <c r="V80" s="62"/>
      <c r="W80" s="62"/>
      <c r="AE80" s="64"/>
    </row>
    <row r="81" spans="2:14" ht="6" customHeight="1"/>
    <row r="82" spans="2:14" ht="15" customHeight="1">
      <c r="B82" s="119" t="s">
        <v>290</v>
      </c>
      <c r="C82" s="120" t="s">
        <v>291</v>
      </c>
      <c r="D82" s="120" t="s">
        <v>292</v>
      </c>
      <c r="E82" s="120"/>
      <c r="F82" s="121"/>
      <c r="G82" s="121"/>
      <c r="H82" s="120"/>
      <c r="I82" s="120"/>
      <c r="J82" s="122"/>
      <c r="K82" s="475" t="s">
        <v>293</v>
      </c>
      <c r="L82" s="475"/>
      <c r="M82" s="476" t="s">
        <v>294</v>
      </c>
      <c r="N82" s="476"/>
    </row>
    <row r="83" spans="2:14" ht="15" customHeight="1">
      <c r="B83" s="477" t="s">
        <v>295</v>
      </c>
      <c r="C83" s="477"/>
      <c r="D83" s="477"/>
      <c r="E83" s="477"/>
      <c r="F83" s="477"/>
      <c r="G83" s="477"/>
      <c r="H83" s="477"/>
      <c r="I83" s="477"/>
      <c r="J83" s="477"/>
      <c r="K83" s="478"/>
      <c r="L83" s="478"/>
      <c r="M83" s="478"/>
      <c r="N83" s="478"/>
    </row>
    <row r="84" spans="2:14" ht="15" customHeight="1">
      <c r="B84" s="477"/>
      <c r="C84" s="477"/>
      <c r="D84" s="477"/>
      <c r="E84" s="477"/>
      <c r="F84" s="477"/>
      <c r="G84" s="477"/>
      <c r="H84" s="477"/>
      <c r="I84" s="477"/>
      <c r="J84" s="477"/>
      <c r="K84" s="478"/>
      <c r="L84" s="478"/>
      <c r="M84" s="478"/>
      <c r="N84" s="478"/>
    </row>
    <row r="85" spans="2:14" ht="15" customHeight="1">
      <c r="B85" s="477"/>
      <c r="C85" s="477"/>
      <c r="D85" s="477"/>
      <c r="E85" s="477"/>
      <c r="F85" s="477"/>
      <c r="G85" s="477"/>
      <c r="H85" s="477"/>
      <c r="I85" s="477"/>
      <c r="J85" s="477"/>
      <c r="K85" s="478"/>
      <c r="L85" s="478"/>
      <c r="M85" s="478"/>
      <c r="N85" s="478"/>
    </row>
    <row r="86" spans="2:14" ht="15" customHeight="1">
      <c r="B86" s="477"/>
      <c r="C86" s="477"/>
      <c r="D86" s="477"/>
      <c r="E86" s="477"/>
      <c r="F86" s="477"/>
      <c r="G86" s="477"/>
      <c r="H86" s="477"/>
      <c r="I86" s="477"/>
      <c r="J86" s="477"/>
      <c r="K86" s="478"/>
      <c r="L86" s="478"/>
      <c r="M86" s="478"/>
      <c r="N86" s="478"/>
    </row>
    <row r="87" spans="2:14" ht="15" customHeight="1">
      <c r="B87" s="477"/>
      <c r="C87" s="477"/>
      <c r="D87" s="477"/>
      <c r="E87" s="477"/>
      <c r="F87" s="477"/>
      <c r="G87" s="477"/>
      <c r="H87" s="477"/>
      <c r="I87" s="477"/>
      <c r="J87" s="477"/>
      <c r="K87" s="478"/>
      <c r="L87" s="478"/>
      <c r="M87" s="478"/>
      <c r="N87" s="478"/>
    </row>
  </sheetData>
  <sheetProtection formatRows="0"/>
  <protectedRanges>
    <protectedRange sqref="D64" name="その他"/>
    <protectedRange sqref="S27:T44 S47:T63" name="適用範囲変更日"/>
    <protectedRange sqref="S13:T21" name="組織情報変更日"/>
    <protectedRange sqref="R4:T4" name="記入日"/>
    <protectedRange sqref="B70:B74" name="届出事項_該当"/>
    <protectedRange sqref="K70:L74" name="届出事項_発生日"/>
    <protectedRange sqref="N73" name="ISMS認証マーク使用停止日"/>
  </protectedRanges>
  <mergeCells count="201">
    <mergeCell ref="C74:J74"/>
    <mergeCell ref="K74:L74"/>
    <mergeCell ref="K82:L82"/>
    <mergeCell ref="M82:N82"/>
    <mergeCell ref="B83:J87"/>
    <mergeCell ref="K83:L87"/>
    <mergeCell ref="M83:N87"/>
    <mergeCell ref="R67:T67"/>
    <mergeCell ref="C69:J69"/>
    <mergeCell ref="K69:L69"/>
    <mergeCell ref="C70:J70"/>
    <mergeCell ref="K70:L70"/>
    <mergeCell ref="C72:J72"/>
    <mergeCell ref="K72:L72"/>
    <mergeCell ref="M72:R72"/>
    <mergeCell ref="C73:J73"/>
    <mergeCell ref="K73:L73"/>
    <mergeCell ref="N73:P73"/>
    <mergeCell ref="C71:J71"/>
    <mergeCell ref="K71:L71"/>
    <mergeCell ref="S16:T16"/>
    <mergeCell ref="K13:Q13"/>
    <mergeCell ref="K15:Q15"/>
    <mergeCell ref="K16:Q16"/>
    <mergeCell ref="K14:M14"/>
    <mergeCell ref="D17:J17"/>
    <mergeCell ref="K12:Q12"/>
    <mergeCell ref="D16:J16"/>
    <mergeCell ref="S17:T17"/>
    <mergeCell ref="G14:J14"/>
    <mergeCell ref="D12:J12"/>
    <mergeCell ref="S12:T12"/>
    <mergeCell ref="D13:J13"/>
    <mergeCell ref="N14:Q14"/>
    <mergeCell ref="S13:T13"/>
    <mergeCell ref="S14:T14"/>
    <mergeCell ref="D15:J15"/>
    <mergeCell ref="S15:T15"/>
    <mergeCell ref="D14:F14"/>
    <mergeCell ref="K17:Q17"/>
    <mergeCell ref="S18:T18"/>
    <mergeCell ref="K21:Q21"/>
    <mergeCell ref="S34:T34"/>
    <mergeCell ref="D26:J26"/>
    <mergeCell ref="S28:T28"/>
    <mergeCell ref="S29:T29"/>
    <mergeCell ref="S30:T30"/>
    <mergeCell ref="S31:T31"/>
    <mergeCell ref="S32:T32"/>
    <mergeCell ref="S33:T33"/>
    <mergeCell ref="K18:Q18"/>
    <mergeCell ref="K34:N34"/>
    <mergeCell ref="P34:Q34"/>
    <mergeCell ref="K33:Q33"/>
    <mergeCell ref="K28:Q28"/>
    <mergeCell ref="K31:N31"/>
    <mergeCell ref="D18:J18"/>
    <mergeCell ref="B25:T25"/>
    <mergeCell ref="K26:Q26"/>
    <mergeCell ref="K27:Q27"/>
    <mergeCell ref="B29:B31"/>
    <mergeCell ref="B32:B34"/>
    <mergeCell ref="S59:T59"/>
    <mergeCell ref="D59:J59"/>
    <mergeCell ref="K59:Q59"/>
    <mergeCell ref="S61:T61"/>
    <mergeCell ref="S62:T62"/>
    <mergeCell ref="S63:T63"/>
    <mergeCell ref="S20:T20"/>
    <mergeCell ref="D21:J21"/>
    <mergeCell ref="S21:T21"/>
    <mergeCell ref="D28:J28"/>
    <mergeCell ref="S47:T47"/>
    <mergeCell ref="K47:Q47"/>
    <mergeCell ref="S26:T26"/>
    <mergeCell ref="D27:J27"/>
    <mergeCell ref="S27:T27"/>
    <mergeCell ref="S57:T57"/>
    <mergeCell ref="S58:T58"/>
    <mergeCell ref="K56:Q56"/>
    <mergeCell ref="S53:T53"/>
    <mergeCell ref="D53:J53"/>
    <mergeCell ref="K53:Q53"/>
    <mergeCell ref="D56:J56"/>
    <mergeCell ref="S54:T54"/>
    <mergeCell ref="S55:T55"/>
    <mergeCell ref="D36:J36"/>
    <mergeCell ref="S36:T36"/>
    <mergeCell ref="S37:T37"/>
    <mergeCell ref="S38:T38"/>
    <mergeCell ref="D32:J32"/>
    <mergeCell ref="K32:Q32"/>
    <mergeCell ref="D20:J20"/>
    <mergeCell ref="D19:J19"/>
    <mergeCell ref="K20:Q20"/>
    <mergeCell ref="S19:T19"/>
    <mergeCell ref="K19:Q19"/>
    <mergeCell ref="D35:J35"/>
    <mergeCell ref="D30:J30"/>
    <mergeCell ref="D33:J33"/>
    <mergeCell ref="K35:Q35"/>
    <mergeCell ref="K36:Q36"/>
    <mergeCell ref="D31:G31"/>
    <mergeCell ref="P31:Q31"/>
    <mergeCell ref="I31:J31"/>
    <mergeCell ref="D29:J29"/>
    <mergeCell ref="K29:Q29"/>
    <mergeCell ref="K30:Q30"/>
    <mergeCell ref="D34:G34"/>
    <mergeCell ref="I34:J34"/>
    <mergeCell ref="I40:J40"/>
    <mergeCell ref="K40:N40"/>
    <mergeCell ref="P40:Q40"/>
    <mergeCell ref="S56:T56"/>
    <mergeCell ref="S41:T41"/>
    <mergeCell ref="D41:J41"/>
    <mergeCell ref="K41:Q41"/>
    <mergeCell ref="D39:J39"/>
    <mergeCell ref="S39:T39"/>
    <mergeCell ref="S40:T40"/>
    <mergeCell ref="B45:T45"/>
    <mergeCell ref="D55:J55"/>
    <mergeCell ref="K55:Q55"/>
    <mergeCell ref="D51:G51"/>
    <mergeCell ref="I51:J51"/>
    <mergeCell ref="K51:N51"/>
    <mergeCell ref="P51:Q51"/>
    <mergeCell ref="D52:J52"/>
    <mergeCell ref="K52:Q52"/>
    <mergeCell ref="D64:T64"/>
    <mergeCell ref="R7:T7"/>
    <mergeCell ref="B3:T3"/>
    <mergeCell ref="P4:Q4"/>
    <mergeCell ref="R4:T4"/>
    <mergeCell ref="P5:Q5"/>
    <mergeCell ref="R5:T5"/>
    <mergeCell ref="D62:J62"/>
    <mergeCell ref="K62:Q62"/>
    <mergeCell ref="S60:T60"/>
    <mergeCell ref="D60:G60"/>
    <mergeCell ref="I60:J60"/>
    <mergeCell ref="K60:N60"/>
    <mergeCell ref="P60:Q60"/>
    <mergeCell ref="K50:Q50"/>
    <mergeCell ref="S50:T50"/>
    <mergeCell ref="S51:T51"/>
    <mergeCell ref="S52:T52"/>
    <mergeCell ref="K48:Q48"/>
    <mergeCell ref="D50:J50"/>
    <mergeCell ref="D48:J48"/>
    <mergeCell ref="S48:T48"/>
    <mergeCell ref="D37:G37"/>
    <mergeCell ref="I37:J37"/>
    <mergeCell ref="B35:B37"/>
    <mergeCell ref="B38:B40"/>
    <mergeCell ref="S49:T49"/>
    <mergeCell ref="D46:J46"/>
    <mergeCell ref="K46:Q46"/>
    <mergeCell ref="D47:J47"/>
    <mergeCell ref="D49:J49"/>
    <mergeCell ref="S46:T46"/>
    <mergeCell ref="K42:Q42"/>
    <mergeCell ref="D43:G43"/>
    <mergeCell ref="I43:J43"/>
    <mergeCell ref="K37:N37"/>
    <mergeCell ref="P37:Q37"/>
    <mergeCell ref="D38:J38"/>
    <mergeCell ref="K38:Q38"/>
    <mergeCell ref="S35:T35"/>
    <mergeCell ref="K43:N43"/>
    <mergeCell ref="P43:Q43"/>
    <mergeCell ref="K49:Q49"/>
    <mergeCell ref="D42:J42"/>
    <mergeCell ref="S42:T42"/>
    <mergeCell ref="S43:T43"/>
    <mergeCell ref="K39:Q39"/>
    <mergeCell ref="D40:G40"/>
    <mergeCell ref="N6:O6"/>
    <mergeCell ref="P6:T6"/>
    <mergeCell ref="B41:B43"/>
    <mergeCell ref="B49:B51"/>
    <mergeCell ref="B52:B54"/>
    <mergeCell ref="B55:B57"/>
    <mergeCell ref="B58:B60"/>
    <mergeCell ref="B61:B63"/>
    <mergeCell ref="D61:J61"/>
    <mergeCell ref="K61:Q61"/>
    <mergeCell ref="D63:G63"/>
    <mergeCell ref="I63:J63"/>
    <mergeCell ref="K63:N63"/>
    <mergeCell ref="P63:Q63"/>
    <mergeCell ref="D57:G57"/>
    <mergeCell ref="I57:J57"/>
    <mergeCell ref="K57:N57"/>
    <mergeCell ref="P57:Q57"/>
    <mergeCell ref="D58:J58"/>
    <mergeCell ref="K58:Q58"/>
    <mergeCell ref="D54:G54"/>
    <mergeCell ref="I54:J54"/>
    <mergeCell ref="K54:N54"/>
    <mergeCell ref="P54:Q54"/>
  </mergeCells>
  <phoneticPr fontId="18"/>
  <dataValidations disablePrompts="1" count="1">
    <dataValidation type="list" allowBlank="1" showInputMessage="1" showErrorMessage="1" sqref="B70:B74" xr:uid="{931BE979-04AE-4224-8768-76A4C616F197}">
      <formula1>$X$11</formula1>
    </dataValidation>
  </dataValidations>
  <printOptions horizontalCentered="1"/>
  <pageMargins left="0.70866141732283472" right="0.70866141732283472" top="0.94488188976377963" bottom="0.55118110236220474" header="0.31496062992125984" footer="0.31496062992125984"/>
  <pageSetup paperSize="9" scale="46" orientation="portrait" horizontalDpi="4294967293" r:id="rId1"/>
  <ignoredErrors>
    <ignoredError sqref="B27:B43 B47:B64" twoDigitTextYear="1"/>
    <ignoredError sqref="AE29:AE41 AE49:AE61 AD29 AD32:AD41 AD49:AD61 R51:R60 R31:R40"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9">
              <controlPr defaultSize="0" autoFill="0" autoLine="0" autoPict="0">
                <anchor moveWithCells="1">
                  <from>
                    <xdr:col>2</xdr:col>
                    <xdr:colOff>444500</xdr:colOff>
                    <xdr:row>81</xdr:row>
                    <xdr:rowOff>0</xdr:rowOff>
                  </from>
                  <to>
                    <xdr:col>2</xdr:col>
                    <xdr:colOff>635000</xdr:colOff>
                    <xdr:row>81</xdr:row>
                    <xdr:rowOff>184150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25400</xdr:colOff>
                    <xdr:row>81</xdr:row>
                    <xdr:rowOff>0</xdr:rowOff>
                  </from>
                  <to>
                    <xdr:col>4</xdr:col>
                    <xdr:colOff>215900</xdr:colOff>
                    <xdr:row>81</xdr:row>
                    <xdr:rowOff>184150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515C3-DA34-486C-BCE5-3AA2414DACF6}">
  <sheetPr>
    <pageSetUpPr fitToPage="1"/>
  </sheetPr>
  <dimension ref="B1:AA150"/>
  <sheetViews>
    <sheetView showGridLines="0" view="pageBreakPreview" zoomScaleNormal="100" zoomScaleSheetLayoutView="100" workbookViewId="0">
      <selection activeCell="B3" sqref="B3:S3"/>
    </sheetView>
  </sheetViews>
  <sheetFormatPr defaultColWidth="9" defaultRowHeight="13.5"/>
  <cols>
    <col min="1" max="1" width="2.08203125" style="1" customWidth="1"/>
    <col min="2" max="2" width="3.58203125" style="1" customWidth="1"/>
    <col min="3" max="3" width="3.08203125" style="1" customWidth="1"/>
    <col min="4" max="4" width="10.58203125" style="1" customWidth="1"/>
    <col min="5" max="5" width="6.58203125" style="1" customWidth="1"/>
    <col min="6" max="6" width="4.58203125" style="1" customWidth="1"/>
    <col min="7" max="8" width="3.58203125" style="1" customWidth="1"/>
    <col min="9" max="9" width="4.58203125" style="1" customWidth="1"/>
    <col min="10" max="10" width="5.58203125" style="1" customWidth="1"/>
    <col min="11" max="11" width="6.58203125" style="1" customWidth="1"/>
    <col min="12" max="12" width="10.58203125" style="1" customWidth="1"/>
    <col min="13" max="17" width="3.58203125" style="1" customWidth="1"/>
    <col min="18" max="19" width="6.58203125" style="1" customWidth="1"/>
    <col min="20" max="20" width="12.58203125" style="1" customWidth="1"/>
    <col min="21" max="21" width="12.58203125" style="7" hidden="1" customWidth="1"/>
    <col min="22" max="22" width="12.58203125" style="8" hidden="1" customWidth="1"/>
    <col min="23" max="26" width="12.58203125" style="1" hidden="1" customWidth="1"/>
    <col min="27" max="27" width="9" style="1" hidden="1" customWidth="1"/>
    <col min="28" max="29" width="9" style="1" customWidth="1"/>
    <col min="30" max="16384" width="9" style="1"/>
  </cols>
  <sheetData>
    <row r="1" spans="2:25" ht="14.5" customHeight="1">
      <c r="B1" s="1" t="s">
        <v>531</v>
      </c>
      <c r="S1" s="4" t="s">
        <v>185</v>
      </c>
    </row>
    <row r="2" spans="2:25" ht="17.25" customHeight="1">
      <c r="B2" s="36" t="s">
        <v>7</v>
      </c>
      <c r="C2" s="36"/>
      <c r="M2" s="267" t="s">
        <v>46</v>
      </c>
      <c r="N2" s="267"/>
      <c r="O2" s="267"/>
      <c r="P2" s="267"/>
      <c r="Q2" s="267"/>
      <c r="R2" s="267"/>
      <c r="S2" s="267"/>
      <c r="V2" s="1"/>
    </row>
    <row r="3" spans="2:25" ht="60" customHeight="1" thickBot="1">
      <c r="B3" s="301" t="s">
        <v>8</v>
      </c>
      <c r="C3" s="301"/>
      <c r="D3" s="301"/>
      <c r="E3" s="301"/>
      <c r="F3" s="301"/>
      <c r="G3" s="301"/>
      <c r="H3" s="301"/>
      <c r="I3" s="301"/>
      <c r="J3" s="301"/>
      <c r="K3" s="301"/>
      <c r="L3" s="301"/>
      <c r="M3" s="301"/>
      <c r="N3" s="301"/>
      <c r="O3" s="301"/>
      <c r="P3" s="301"/>
      <c r="Q3" s="301"/>
      <c r="R3" s="301"/>
      <c r="S3" s="301"/>
      <c r="T3" s="18"/>
      <c r="V3" s="29">
        <f>+KintoneからC006クラウド!BQ2</f>
        <v>0</v>
      </c>
      <c r="Y3" s="9" t="str">
        <f>IF(V3=0,"",V3)</f>
        <v/>
      </c>
    </row>
    <row r="4" spans="2:25" ht="14.5" customHeight="1" thickBot="1">
      <c r="B4" s="322" t="s">
        <v>112</v>
      </c>
      <c r="C4" s="322"/>
      <c r="D4" s="322"/>
      <c r="E4" s="322"/>
      <c r="F4" s="279" t="s">
        <v>536</v>
      </c>
      <c r="G4" s="279"/>
      <c r="H4" s="279"/>
      <c r="I4" s="279"/>
      <c r="J4" s="279"/>
      <c r="K4" s="279"/>
      <c r="M4" s="48"/>
      <c r="N4" s="268" t="s">
        <v>9</v>
      </c>
      <c r="O4" s="269"/>
      <c r="P4" s="269"/>
      <c r="Q4" s="492">
        <v>44562</v>
      </c>
      <c r="R4" s="493"/>
      <c r="S4" s="494"/>
      <c r="T4" s="2"/>
      <c r="U4" s="20">
        <f>+KintoneからC006クラウド!CU2</f>
        <v>0</v>
      </c>
      <c r="V4" s="30">
        <f>+KintoneからC006クラウド!F2</f>
        <v>0</v>
      </c>
      <c r="X4" s="10" t="str">
        <f>IF(F4=0,"",F4)</f>
        <v>JIP-ISMS517-1.0</v>
      </c>
      <c r="Y4" s="9">
        <f>IF(Q4=0,"",Q4)</f>
        <v>44562</v>
      </c>
    </row>
    <row r="5" spans="2:25" ht="14.5" customHeight="1">
      <c r="M5" s="48"/>
      <c r="N5" s="270" t="s">
        <v>10</v>
      </c>
      <c r="O5" s="271"/>
      <c r="P5" s="272"/>
      <c r="Q5" s="319" t="s">
        <v>554</v>
      </c>
      <c r="R5" s="320"/>
      <c r="S5" s="321"/>
      <c r="V5" s="21">
        <f>+KintoneからC006クラウド!BM2</f>
        <v>0</v>
      </c>
      <c r="Y5" s="10" t="str">
        <f>IF(Q5=0,"",Q5)</f>
        <v>ICMS-SR　0000</v>
      </c>
    </row>
    <row r="6" spans="2:25" ht="14.25" customHeight="1">
      <c r="B6" s="35"/>
      <c r="R6" s="19"/>
      <c r="S6" s="19"/>
      <c r="X6" s="1" t="s">
        <v>186</v>
      </c>
    </row>
    <row r="7" spans="2:25" ht="16" customHeight="1">
      <c r="B7" s="3" t="s">
        <v>11</v>
      </c>
      <c r="C7" s="3"/>
    </row>
    <row r="8" spans="2:25" ht="16" customHeight="1">
      <c r="B8" s="3"/>
      <c r="C8" s="3"/>
    </row>
    <row r="9" spans="2:25" ht="16" customHeight="1">
      <c r="B9" s="37" t="s">
        <v>47</v>
      </c>
      <c r="C9" s="3"/>
    </row>
    <row r="10" spans="2:25" ht="14.5" customHeight="1">
      <c r="B10" s="23" t="s">
        <v>534</v>
      </c>
      <c r="C10" s="23"/>
      <c r="I10" s="1" t="s">
        <v>105</v>
      </c>
      <c r="J10" s="4"/>
      <c r="K10" s="49" t="s">
        <v>12</v>
      </c>
      <c r="L10" s="46" t="s">
        <v>98</v>
      </c>
      <c r="M10" s="131" t="s">
        <v>113</v>
      </c>
      <c r="N10" s="16"/>
      <c r="P10" s="4"/>
      <c r="Q10" s="4"/>
      <c r="V10" s="56">
        <f>+KintoneからC006クラウド!CW2</f>
        <v>0</v>
      </c>
      <c r="Y10" s="10" t="str">
        <f>IF(L10=0,"",L10)</f>
        <v>無</v>
      </c>
    </row>
    <row r="11" spans="2:25" ht="6" customHeight="1">
      <c r="B11" s="5"/>
      <c r="C11" s="5"/>
    </row>
    <row r="12" spans="2:25" ht="15" customHeight="1">
      <c r="B12" s="215" t="s">
        <v>13</v>
      </c>
      <c r="C12" s="216"/>
      <c r="D12" s="295" t="s">
        <v>48</v>
      </c>
      <c r="E12" s="283" t="s">
        <v>14</v>
      </c>
      <c r="F12" s="284"/>
      <c r="G12" s="284"/>
      <c r="H12" s="285"/>
      <c r="I12" s="495" t="s">
        <v>555</v>
      </c>
      <c r="J12" s="496"/>
      <c r="K12" s="496"/>
      <c r="L12" s="496"/>
      <c r="M12" s="496"/>
      <c r="N12" s="496"/>
      <c r="O12" s="496"/>
      <c r="P12" s="496"/>
      <c r="Q12" s="496"/>
      <c r="R12" s="496"/>
      <c r="S12" s="497"/>
      <c r="T12" s="2"/>
      <c r="V12" s="21">
        <f>+KintoneからC006クラウド!G2</f>
        <v>0</v>
      </c>
      <c r="Y12" s="10" t="str">
        <f t="shared" ref="Y12:Y21" si="0">IF(I12=0,"",I12)</f>
        <v>○○○株式会社</v>
      </c>
    </row>
    <row r="13" spans="2:25" ht="15" customHeight="1">
      <c r="B13" s="329"/>
      <c r="C13" s="330"/>
      <c r="D13" s="296"/>
      <c r="E13" s="286" t="s">
        <v>111</v>
      </c>
      <c r="F13" s="287"/>
      <c r="G13" s="287"/>
      <c r="H13" s="288"/>
      <c r="I13" s="498" t="s">
        <v>556</v>
      </c>
      <c r="J13" s="499"/>
      <c r="K13" s="499"/>
      <c r="L13" s="25"/>
      <c r="M13" s="25"/>
      <c r="N13" s="25"/>
      <c r="O13" s="25"/>
      <c r="P13" s="25"/>
      <c r="Q13" s="25"/>
      <c r="R13" s="132"/>
      <c r="S13" s="133"/>
      <c r="V13" s="21">
        <f>+KintoneからC006クラウド!BP2</f>
        <v>0</v>
      </c>
      <c r="Y13" s="10" t="str">
        <f t="shared" si="0"/>
        <v>123-4567</v>
      </c>
    </row>
    <row r="14" spans="2:25" ht="15" customHeight="1">
      <c r="B14" s="217"/>
      <c r="C14" s="218"/>
      <c r="D14" s="297"/>
      <c r="E14" s="289" t="s">
        <v>20</v>
      </c>
      <c r="F14" s="290"/>
      <c r="G14" s="290"/>
      <c r="H14" s="291"/>
      <c r="I14" s="500" t="s">
        <v>557</v>
      </c>
      <c r="J14" s="501"/>
      <c r="K14" s="501"/>
      <c r="L14" s="501"/>
      <c r="M14" s="501"/>
      <c r="N14" s="501"/>
      <c r="O14" s="501"/>
      <c r="P14" s="501"/>
      <c r="Q14" s="501"/>
      <c r="R14" s="501"/>
      <c r="S14" s="502"/>
      <c r="V14" s="21">
        <f>+KintoneからC006クラウド!I2</f>
        <v>0</v>
      </c>
      <c r="Y14" s="10" t="str">
        <f t="shared" si="0"/>
        <v>東京都国際区国際町1-23-4　国際MSビル5階</v>
      </c>
    </row>
    <row r="15" spans="2:25" ht="15" customHeight="1">
      <c r="B15" s="331" t="s">
        <v>15</v>
      </c>
      <c r="C15" s="332"/>
      <c r="D15" s="326" t="s">
        <v>49</v>
      </c>
      <c r="E15" s="292" t="s">
        <v>50</v>
      </c>
      <c r="F15" s="293"/>
      <c r="G15" s="293"/>
      <c r="H15" s="294"/>
      <c r="I15" s="134" t="s">
        <v>558</v>
      </c>
      <c r="J15" s="50" t="s">
        <v>51</v>
      </c>
      <c r="K15" s="27"/>
      <c r="L15" s="27"/>
      <c r="M15" s="27"/>
      <c r="N15" s="27"/>
      <c r="O15" s="27"/>
      <c r="P15" s="27"/>
      <c r="Q15" s="27"/>
      <c r="R15" s="27"/>
      <c r="S15" s="28"/>
      <c r="T15" s="13"/>
      <c r="V15" s="21">
        <f>+KintoneからC006クラウド!BR2</f>
        <v>0</v>
      </c>
      <c r="Y15" s="10" t="str">
        <f t="shared" si="0"/>
        <v>同じ</v>
      </c>
    </row>
    <row r="16" spans="2:25" ht="15" customHeight="1">
      <c r="B16" s="333"/>
      <c r="C16" s="334"/>
      <c r="D16" s="327"/>
      <c r="E16" s="286" t="s">
        <v>52</v>
      </c>
      <c r="F16" s="287"/>
      <c r="G16" s="287"/>
      <c r="H16" s="288"/>
      <c r="I16" s="503"/>
      <c r="J16" s="504"/>
      <c r="K16" s="504"/>
      <c r="L16" s="504"/>
      <c r="M16" s="504"/>
      <c r="N16" s="504"/>
      <c r="O16" s="504"/>
      <c r="P16" s="504"/>
      <c r="Q16" s="504"/>
      <c r="R16" s="504"/>
      <c r="S16" s="505"/>
      <c r="V16" s="21">
        <f>+KintoneからC006クラウド!J2</f>
        <v>0</v>
      </c>
      <c r="Y16" s="10" t="str">
        <f t="shared" si="0"/>
        <v/>
      </c>
    </row>
    <row r="17" spans="2:25" ht="15" customHeight="1">
      <c r="B17" s="333"/>
      <c r="C17" s="334"/>
      <c r="D17" s="327"/>
      <c r="E17" s="286" t="s">
        <v>53</v>
      </c>
      <c r="F17" s="287"/>
      <c r="G17" s="287"/>
      <c r="H17" s="288"/>
      <c r="I17" s="503"/>
      <c r="J17" s="504"/>
      <c r="K17" s="504"/>
      <c r="L17" s="504"/>
      <c r="M17" s="504"/>
      <c r="N17" s="504"/>
      <c r="O17" s="504"/>
      <c r="P17" s="504"/>
      <c r="Q17" s="504"/>
      <c r="R17" s="504"/>
      <c r="S17" s="505"/>
      <c r="V17" s="21">
        <f>+KintoneからC006クラウド!BJ2</f>
        <v>0</v>
      </c>
      <c r="Y17" s="10" t="str">
        <f t="shared" si="0"/>
        <v/>
      </c>
    </row>
    <row r="18" spans="2:25" ht="15" customHeight="1">
      <c r="B18" s="333"/>
      <c r="C18" s="334"/>
      <c r="D18" s="327"/>
      <c r="E18" s="286" t="s">
        <v>54</v>
      </c>
      <c r="F18" s="287"/>
      <c r="G18" s="287"/>
      <c r="H18" s="288"/>
      <c r="I18" s="503"/>
      <c r="J18" s="504"/>
      <c r="K18" s="504"/>
      <c r="L18" s="504"/>
      <c r="M18" s="504"/>
      <c r="N18" s="504"/>
      <c r="O18" s="504"/>
      <c r="P18" s="504"/>
      <c r="Q18" s="504"/>
      <c r="R18" s="504"/>
      <c r="S18" s="505"/>
      <c r="V18" s="21">
        <f>+KintoneからC006クラウド!K2</f>
        <v>0</v>
      </c>
      <c r="Y18" s="10" t="str">
        <f t="shared" si="0"/>
        <v/>
      </c>
    </row>
    <row r="19" spans="2:25" ht="15" customHeight="1">
      <c r="B19" s="333"/>
      <c r="C19" s="334"/>
      <c r="D19" s="327"/>
      <c r="E19" s="286" t="s">
        <v>55</v>
      </c>
      <c r="F19" s="287"/>
      <c r="G19" s="287"/>
      <c r="H19" s="288"/>
      <c r="I19" s="503"/>
      <c r="J19" s="504"/>
      <c r="K19" s="504"/>
      <c r="L19" s="504"/>
      <c r="M19" s="504"/>
      <c r="N19" s="504"/>
      <c r="O19" s="504"/>
      <c r="P19" s="504"/>
      <c r="Q19" s="504"/>
      <c r="R19" s="504"/>
      <c r="S19" s="505"/>
      <c r="V19" s="21">
        <f>+KintoneからC006クラウド!L2</f>
        <v>0</v>
      </c>
      <c r="Y19" s="10" t="str">
        <f t="shared" si="0"/>
        <v/>
      </c>
    </row>
    <row r="20" spans="2:25" ht="15" customHeight="1">
      <c r="B20" s="333"/>
      <c r="C20" s="334"/>
      <c r="D20" s="327"/>
      <c r="E20" s="286" t="s">
        <v>56</v>
      </c>
      <c r="F20" s="287"/>
      <c r="G20" s="287"/>
      <c r="H20" s="288"/>
      <c r="I20" s="506"/>
      <c r="J20" s="507"/>
      <c r="K20" s="507"/>
      <c r="L20" s="507"/>
      <c r="M20" s="507"/>
      <c r="N20" s="507"/>
      <c r="O20" s="507"/>
      <c r="P20" s="507"/>
      <c r="Q20" s="507"/>
      <c r="R20" s="507"/>
      <c r="S20" s="508"/>
      <c r="V20" s="21">
        <f>+KintoneからC006クラウド!BK2</f>
        <v>0</v>
      </c>
      <c r="Y20" s="10" t="str">
        <f t="shared" si="0"/>
        <v/>
      </c>
    </row>
    <row r="21" spans="2:25" ht="15" customHeight="1">
      <c r="B21" s="335"/>
      <c r="C21" s="336"/>
      <c r="D21" s="328"/>
      <c r="E21" s="323" t="s">
        <v>20</v>
      </c>
      <c r="F21" s="324"/>
      <c r="G21" s="324"/>
      <c r="H21" s="325"/>
      <c r="I21" s="509"/>
      <c r="J21" s="510"/>
      <c r="K21" s="510"/>
      <c r="L21" s="510"/>
      <c r="M21" s="510"/>
      <c r="N21" s="510"/>
      <c r="O21" s="510"/>
      <c r="P21" s="510"/>
      <c r="Q21" s="273" t="s">
        <v>114</v>
      </c>
      <c r="R21" s="273"/>
      <c r="S21" s="274"/>
      <c r="V21" s="21">
        <f>+KintoneからC006クラウド!BL2</f>
        <v>0</v>
      </c>
      <c r="Y21" s="10" t="str">
        <f t="shared" si="0"/>
        <v/>
      </c>
    </row>
    <row r="22" spans="2:25" ht="14.5" customHeight="1">
      <c r="I22" s="13"/>
      <c r="J22" s="13"/>
      <c r="K22" s="13"/>
      <c r="L22" s="13"/>
      <c r="M22" s="13"/>
      <c r="N22" s="13"/>
      <c r="O22" s="13"/>
      <c r="P22" s="13"/>
      <c r="Q22" s="13"/>
      <c r="R22" s="13"/>
      <c r="S22" s="13"/>
      <c r="T22" s="13"/>
    </row>
    <row r="23" spans="2:25" ht="16" customHeight="1">
      <c r="B23" s="37" t="s">
        <v>57</v>
      </c>
      <c r="C23" s="37"/>
    </row>
    <row r="24" spans="2:25" ht="14.5" customHeight="1">
      <c r="B24" s="22" t="s">
        <v>68</v>
      </c>
      <c r="C24" s="37"/>
    </row>
    <row r="25" spans="2:25" ht="14.5" customHeight="1">
      <c r="B25" s="22" t="s">
        <v>69</v>
      </c>
      <c r="C25" s="22"/>
      <c r="X25" s="1" t="s">
        <v>99</v>
      </c>
    </row>
    <row r="26" spans="2:25" ht="6" customHeight="1">
      <c r="B26" s="22"/>
      <c r="C26" s="22"/>
      <c r="I26" s="22"/>
    </row>
    <row r="27" spans="2:25" ht="15" customHeight="1">
      <c r="B27" s="209" t="s">
        <v>16</v>
      </c>
      <c r="C27" s="275"/>
      <c r="D27" s="280" t="s">
        <v>58</v>
      </c>
      <c r="E27" s="281"/>
      <c r="F27" s="281"/>
      <c r="G27" s="281"/>
      <c r="H27" s="282"/>
      <c r="I27" s="280" t="s">
        <v>17</v>
      </c>
      <c r="J27" s="281"/>
      <c r="K27" s="281"/>
      <c r="L27" s="281"/>
      <c r="M27" s="281"/>
      <c r="N27" s="281"/>
      <c r="O27" s="281"/>
      <c r="P27" s="281"/>
      <c r="Q27" s="281"/>
      <c r="R27" s="281"/>
      <c r="S27" s="282"/>
      <c r="X27" s="1" t="s">
        <v>100</v>
      </c>
    </row>
    <row r="28" spans="2:25" ht="30" customHeight="1">
      <c r="B28" s="211"/>
      <c r="C28" s="276"/>
      <c r="D28" s="523" t="s">
        <v>559</v>
      </c>
      <c r="E28" s="524"/>
      <c r="F28" s="524"/>
      <c r="G28" s="524"/>
      <c r="H28" s="524"/>
      <c r="I28" s="525" t="s">
        <v>560</v>
      </c>
      <c r="J28" s="526"/>
      <c r="K28" s="526"/>
      <c r="L28" s="526"/>
      <c r="M28" s="526"/>
      <c r="N28" s="526"/>
      <c r="O28" s="526"/>
      <c r="P28" s="526"/>
      <c r="Q28" s="526"/>
      <c r="R28" s="526"/>
      <c r="S28" s="527"/>
      <c r="U28" s="20">
        <f>+KintoneからC006クラウド!BS2</f>
        <v>0</v>
      </c>
      <c r="V28" s="21">
        <f>+KintoneからC006クラウド!BI2</f>
        <v>0</v>
      </c>
      <c r="X28" s="10" t="str">
        <f>IF(D28=0,"",D28)</f>
        <v>ISMS審査と同時実施を希望</v>
      </c>
      <c r="Y28" s="10" t="str">
        <f t="shared" ref="Y28" si="1">IF(I28=0,"",I28)</f>
        <v>2022年10月中旬頃を希望</v>
      </c>
    </row>
    <row r="29" spans="2:25" ht="14.5" customHeight="1">
      <c r="D29" s="19"/>
      <c r="E29" s="19"/>
    </row>
    <row r="30" spans="2:25" ht="16" customHeight="1">
      <c r="B30" s="37" t="s">
        <v>18</v>
      </c>
      <c r="C30" s="5"/>
      <c r="D30" s="19"/>
      <c r="E30" s="19"/>
      <c r="X30" s="1" t="s">
        <v>97</v>
      </c>
      <c r="Y30" s="1" t="s">
        <v>98</v>
      </c>
    </row>
    <row r="31" spans="2:25" ht="14.5" customHeight="1">
      <c r="B31" s="6" t="s">
        <v>535</v>
      </c>
      <c r="C31" s="6"/>
      <c r="I31" s="6"/>
      <c r="S31" s="24"/>
    </row>
    <row r="32" spans="2:25" ht="6" customHeight="1">
      <c r="B32" s="6"/>
      <c r="C32" s="6"/>
      <c r="I32" s="6"/>
      <c r="S32" s="24"/>
    </row>
    <row r="33" spans="2:26" ht="14.5" customHeight="1">
      <c r="B33" s="23" t="s">
        <v>534</v>
      </c>
      <c r="C33" s="23"/>
      <c r="I33" s="1" t="s">
        <v>105</v>
      </c>
      <c r="J33" s="51"/>
      <c r="K33" s="33" t="s">
        <v>12</v>
      </c>
      <c r="L33" s="46" t="s">
        <v>98</v>
      </c>
      <c r="M33" s="131" t="s">
        <v>113</v>
      </c>
      <c r="P33" s="4"/>
      <c r="Q33" s="4"/>
      <c r="S33" s="16"/>
      <c r="T33" s="14"/>
      <c r="V33" s="21">
        <f>+KintoneからC006クラウド!BT2</f>
        <v>0</v>
      </c>
      <c r="Y33" s="10" t="str">
        <f>IF(L33=0,"",L33)</f>
        <v>無</v>
      </c>
    </row>
    <row r="34" spans="2:26" ht="6" customHeight="1">
      <c r="B34" s="23"/>
      <c r="C34" s="23"/>
      <c r="J34" s="4"/>
      <c r="K34" s="4"/>
      <c r="L34" s="31"/>
      <c r="M34" s="31"/>
      <c r="N34" s="32"/>
      <c r="P34" s="4"/>
      <c r="Q34" s="4"/>
      <c r="R34" s="31"/>
      <c r="S34" s="32"/>
      <c r="T34" s="14"/>
    </row>
    <row r="35" spans="2:26" ht="15" customHeight="1">
      <c r="B35" s="337" t="s">
        <v>94</v>
      </c>
      <c r="C35" s="338"/>
      <c r="D35" s="338"/>
      <c r="E35" s="338"/>
      <c r="F35" s="338"/>
      <c r="G35" s="338"/>
      <c r="H35" s="338"/>
      <c r="I35" s="338"/>
      <c r="J35" s="338"/>
      <c r="K35" s="338"/>
      <c r="L35" s="338"/>
      <c r="M35" s="338"/>
      <c r="N35" s="338"/>
      <c r="O35" s="338"/>
      <c r="P35" s="338"/>
      <c r="Q35" s="338"/>
      <c r="R35" s="338"/>
      <c r="S35" s="339"/>
    </row>
    <row r="36" spans="2:26" ht="50" customHeight="1">
      <c r="B36" s="277" t="s">
        <v>115</v>
      </c>
      <c r="C36" s="278"/>
      <c r="D36" s="243" t="s">
        <v>60</v>
      </c>
      <c r="E36" s="244"/>
      <c r="F36" s="511" t="s">
        <v>561</v>
      </c>
      <c r="G36" s="512"/>
      <c r="H36" s="512"/>
      <c r="I36" s="512"/>
      <c r="J36" s="512"/>
      <c r="K36" s="512"/>
      <c r="L36" s="512"/>
      <c r="M36" s="512"/>
      <c r="N36" s="512"/>
      <c r="O36" s="512"/>
      <c r="P36" s="512"/>
      <c r="Q36" s="512"/>
      <c r="R36" s="512"/>
      <c r="S36" s="513"/>
      <c r="V36" s="21">
        <f>+KintoneからC006クラウド!M2</f>
        <v>0</v>
      </c>
      <c r="Y36" s="10" t="str">
        <f>IF(F36=0,"",F36)</f>
        <v>国際ネットワークサービス</v>
      </c>
    </row>
    <row r="37" spans="2:26" ht="15" customHeight="1">
      <c r="B37" s="169" t="s">
        <v>116</v>
      </c>
      <c r="C37" s="170"/>
      <c r="D37" s="245" t="s">
        <v>59</v>
      </c>
      <c r="E37" s="246"/>
      <c r="F37" s="514" t="s">
        <v>570</v>
      </c>
      <c r="G37" s="515"/>
      <c r="H37" s="515"/>
      <c r="I37" s="515"/>
      <c r="J37" s="515"/>
      <c r="K37" s="515"/>
      <c r="L37" s="515"/>
      <c r="M37" s="515"/>
      <c r="N37" s="515"/>
      <c r="O37" s="515"/>
      <c r="P37" s="515"/>
      <c r="Q37" s="515"/>
      <c r="R37" s="515"/>
      <c r="S37" s="516"/>
      <c r="V37" s="21">
        <f>+KintoneからC006クラウド!R2</f>
        <v>0</v>
      </c>
      <c r="Y37" s="10" t="str">
        <f>IF(F37=0,"",F37)</f>
        <v>クラウドサービスプロバイダとして国際ネットワークサービスの提供</v>
      </c>
    </row>
    <row r="38" spans="2:26" ht="15" customHeight="1">
      <c r="B38" s="171"/>
      <c r="C38" s="172"/>
      <c r="D38" s="171"/>
      <c r="E38" s="247"/>
      <c r="F38" s="517"/>
      <c r="G38" s="518"/>
      <c r="H38" s="518"/>
      <c r="I38" s="518"/>
      <c r="J38" s="518"/>
      <c r="K38" s="518"/>
      <c r="L38" s="518"/>
      <c r="M38" s="518"/>
      <c r="N38" s="518"/>
      <c r="O38" s="518"/>
      <c r="P38" s="518"/>
      <c r="Q38" s="518"/>
      <c r="R38" s="518"/>
      <c r="S38" s="519"/>
    </row>
    <row r="39" spans="2:26" ht="15" customHeight="1">
      <c r="B39" s="171"/>
      <c r="C39" s="172"/>
      <c r="D39" s="171"/>
      <c r="E39" s="247"/>
      <c r="F39" s="517"/>
      <c r="G39" s="518"/>
      <c r="H39" s="518"/>
      <c r="I39" s="518"/>
      <c r="J39" s="518"/>
      <c r="K39" s="518"/>
      <c r="L39" s="518"/>
      <c r="M39" s="518"/>
      <c r="N39" s="518"/>
      <c r="O39" s="518"/>
      <c r="P39" s="518"/>
      <c r="Q39" s="518"/>
      <c r="R39" s="518"/>
      <c r="S39" s="519"/>
    </row>
    <row r="40" spans="2:26" ht="15" customHeight="1">
      <c r="B40" s="171"/>
      <c r="C40" s="172"/>
      <c r="D40" s="171"/>
      <c r="E40" s="247"/>
      <c r="F40" s="517"/>
      <c r="G40" s="518"/>
      <c r="H40" s="518"/>
      <c r="I40" s="518"/>
      <c r="J40" s="518"/>
      <c r="K40" s="518"/>
      <c r="L40" s="518"/>
      <c r="M40" s="518"/>
      <c r="N40" s="518"/>
      <c r="O40" s="518"/>
      <c r="P40" s="518"/>
      <c r="Q40" s="518"/>
      <c r="R40" s="518"/>
      <c r="S40" s="519"/>
    </row>
    <row r="41" spans="2:26" ht="15" customHeight="1">
      <c r="B41" s="171"/>
      <c r="C41" s="172"/>
      <c r="D41" s="171"/>
      <c r="E41" s="247"/>
      <c r="F41" s="517"/>
      <c r="G41" s="518"/>
      <c r="H41" s="518"/>
      <c r="I41" s="518"/>
      <c r="J41" s="518"/>
      <c r="K41" s="518"/>
      <c r="L41" s="518"/>
      <c r="M41" s="518"/>
      <c r="N41" s="518"/>
      <c r="O41" s="518"/>
      <c r="P41" s="518"/>
      <c r="Q41" s="518"/>
      <c r="R41" s="518"/>
      <c r="S41" s="519"/>
    </row>
    <row r="42" spans="2:26" ht="15" customHeight="1">
      <c r="B42" s="173"/>
      <c r="C42" s="174"/>
      <c r="D42" s="173"/>
      <c r="E42" s="248"/>
      <c r="F42" s="520"/>
      <c r="G42" s="521"/>
      <c r="H42" s="521"/>
      <c r="I42" s="521"/>
      <c r="J42" s="521"/>
      <c r="K42" s="521"/>
      <c r="L42" s="521"/>
      <c r="M42" s="521"/>
      <c r="N42" s="521"/>
      <c r="O42" s="521"/>
      <c r="P42" s="521"/>
      <c r="Q42" s="521"/>
      <c r="R42" s="521"/>
      <c r="S42" s="522"/>
    </row>
    <row r="43" spans="2:26" ht="15" customHeight="1">
      <c r="B43" s="169" t="s">
        <v>117</v>
      </c>
      <c r="C43" s="170"/>
      <c r="D43" s="163" t="s">
        <v>103</v>
      </c>
      <c r="E43" s="164"/>
      <c r="F43" s="530" t="s">
        <v>562</v>
      </c>
      <c r="G43" s="531"/>
      <c r="H43" s="531"/>
      <c r="I43" s="531"/>
      <c r="J43" s="531"/>
      <c r="K43" s="531"/>
      <c r="L43" s="531"/>
      <c r="M43" s="531"/>
      <c r="N43" s="532"/>
      <c r="O43" s="178" t="s">
        <v>19</v>
      </c>
      <c r="P43" s="179"/>
      <c r="Q43" s="180"/>
      <c r="R43" s="533"/>
      <c r="S43" s="534"/>
      <c r="T43" s="14"/>
      <c r="U43" s="20">
        <f>+KintoneからC006クラウド!S2</f>
        <v>0</v>
      </c>
      <c r="V43" s="21">
        <f>+KintoneからC006クラウド!BV2</f>
        <v>0</v>
      </c>
      <c r="Y43" s="10" t="str">
        <f>IF(F43=0,"",F43)</f>
        <v>本社</v>
      </c>
      <c r="Z43" s="10" t="str">
        <f>IF(R43=0,"",R43)</f>
        <v/>
      </c>
    </row>
    <row r="44" spans="2:26" ht="15" customHeight="1">
      <c r="B44" s="171"/>
      <c r="C44" s="172"/>
      <c r="D44" s="165" t="s">
        <v>20</v>
      </c>
      <c r="E44" s="166"/>
      <c r="F44" s="535" t="s">
        <v>563</v>
      </c>
      <c r="G44" s="536"/>
      <c r="H44" s="536"/>
      <c r="I44" s="536"/>
      <c r="J44" s="536"/>
      <c r="K44" s="536"/>
      <c r="L44" s="536"/>
      <c r="M44" s="536"/>
      <c r="N44" s="536"/>
      <c r="O44" s="536"/>
      <c r="P44" s="536"/>
      <c r="Q44" s="536"/>
      <c r="R44" s="536"/>
      <c r="S44" s="537"/>
      <c r="U44" s="20">
        <f>+KintoneからC006クラウド!T2</f>
        <v>0</v>
      </c>
      <c r="Y44" s="10" t="str">
        <f>IF(F44=0,"",F44)</f>
        <v>東京都国際区国際町1-23-4</v>
      </c>
    </row>
    <row r="45" spans="2:26" ht="15" customHeight="1">
      <c r="B45" s="171"/>
      <c r="C45" s="172"/>
      <c r="D45" s="165" t="s">
        <v>21</v>
      </c>
      <c r="E45" s="166"/>
      <c r="F45" s="538" t="s">
        <v>564</v>
      </c>
      <c r="G45" s="539"/>
      <c r="H45" s="539"/>
      <c r="I45" s="539"/>
      <c r="J45" s="539"/>
      <c r="K45" s="539"/>
      <c r="L45" s="539"/>
      <c r="M45" s="539"/>
      <c r="N45" s="540"/>
      <c r="O45" s="189" t="s">
        <v>22</v>
      </c>
      <c r="P45" s="190"/>
      <c r="Q45" s="191"/>
      <c r="R45" s="528" t="s">
        <v>565</v>
      </c>
      <c r="S45" s="529"/>
      <c r="T45" s="15"/>
      <c r="U45" s="20">
        <f>+KintoneからC006クラウド!U2</f>
        <v>0</v>
      </c>
      <c r="V45" s="21">
        <f>+KintoneからC006クラウド!V2</f>
        <v>0</v>
      </c>
      <c r="Y45" s="10" t="str">
        <f>IF(F45=0,"",F45)</f>
        <v>国際MSビル</v>
      </c>
      <c r="Z45" s="10" t="str">
        <f>IF(R45=0,"",R45)</f>
        <v>5階</v>
      </c>
    </row>
    <row r="46" spans="2:26" ht="15" customHeight="1">
      <c r="B46" s="171"/>
      <c r="C46" s="172"/>
      <c r="D46" s="165" t="s">
        <v>23</v>
      </c>
      <c r="E46" s="166"/>
      <c r="F46" s="194">
        <v>25</v>
      </c>
      <c r="G46" s="195"/>
      <c r="H46" s="196"/>
      <c r="I46" s="38" t="s">
        <v>25</v>
      </c>
      <c r="J46" s="197" t="s">
        <v>24</v>
      </c>
      <c r="K46" s="198"/>
      <c r="L46" s="198"/>
      <c r="M46" s="198"/>
      <c r="N46" s="198"/>
      <c r="O46" s="198"/>
      <c r="P46" s="198"/>
      <c r="Q46" s="198"/>
      <c r="R46" s="198"/>
      <c r="S46" s="199"/>
      <c r="U46" s="20">
        <f>+KintoneからC006クラウド!W2</f>
        <v>0</v>
      </c>
      <c r="Y46" s="10">
        <f>IF(F46=0,"",F46)</f>
        <v>25</v>
      </c>
    </row>
    <row r="47" spans="2:26" ht="15" customHeight="1">
      <c r="B47" s="171"/>
      <c r="C47" s="172"/>
      <c r="D47" s="165" t="s">
        <v>26</v>
      </c>
      <c r="E47" s="166"/>
      <c r="F47" s="340">
        <v>0</v>
      </c>
      <c r="G47" s="341"/>
      <c r="H47" s="342"/>
      <c r="I47" s="39" t="s">
        <v>25</v>
      </c>
      <c r="J47" s="203" t="s">
        <v>27</v>
      </c>
      <c r="K47" s="204"/>
      <c r="L47" s="204"/>
      <c r="M47" s="204"/>
      <c r="N47" s="204"/>
      <c r="O47" s="204"/>
      <c r="P47" s="204"/>
      <c r="Q47" s="204"/>
      <c r="R47" s="204"/>
      <c r="S47" s="205"/>
      <c r="U47" s="20">
        <f>+KintoneからC006クラウド!X2</f>
        <v>0</v>
      </c>
      <c r="Y47" s="10" t="str">
        <f>IF(F47=0,"",F47)</f>
        <v/>
      </c>
    </row>
    <row r="48" spans="2:26" ht="15" customHeight="1">
      <c r="B48" s="173"/>
      <c r="C48" s="174"/>
      <c r="D48" s="167" t="s">
        <v>28</v>
      </c>
      <c r="E48" s="168"/>
      <c r="F48" s="206">
        <f>SUM(F46:H47)</f>
        <v>25</v>
      </c>
      <c r="G48" s="207"/>
      <c r="H48" s="208"/>
      <c r="I48" s="40" t="s">
        <v>25</v>
      </c>
      <c r="J48" s="160"/>
      <c r="K48" s="161"/>
      <c r="L48" s="161"/>
      <c r="M48" s="161"/>
      <c r="N48" s="161"/>
      <c r="O48" s="161"/>
      <c r="P48" s="161"/>
      <c r="Q48" s="161"/>
      <c r="R48" s="161"/>
      <c r="S48" s="162"/>
    </row>
    <row r="49" spans="2:26" ht="15" customHeight="1">
      <c r="B49" s="169" t="s">
        <v>118</v>
      </c>
      <c r="C49" s="170"/>
      <c r="D49" s="163" t="s">
        <v>103</v>
      </c>
      <c r="E49" s="164"/>
      <c r="F49" s="541"/>
      <c r="G49" s="542"/>
      <c r="H49" s="542"/>
      <c r="I49" s="542"/>
      <c r="J49" s="542"/>
      <c r="K49" s="542"/>
      <c r="L49" s="542"/>
      <c r="M49" s="542"/>
      <c r="N49" s="543"/>
      <c r="O49" s="178" t="s">
        <v>19</v>
      </c>
      <c r="P49" s="179"/>
      <c r="Q49" s="180"/>
      <c r="R49" s="533"/>
      <c r="S49" s="534"/>
      <c r="T49" s="14"/>
      <c r="U49" s="20">
        <f>+KintoneからC006クラウド!BW2</f>
        <v>0</v>
      </c>
      <c r="V49" s="21">
        <f>+KintoneからC006クラウド!BY2</f>
        <v>0</v>
      </c>
      <c r="Y49" s="10" t="str">
        <f>IF(F49=0,"",F49)</f>
        <v/>
      </c>
      <c r="Z49" s="10" t="str">
        <f>IF(R49=0,"",R49)</f>
        <v/>
      </c>
    </row>
    <row r="50" spans="2:26" ht="15" customHeight="1">
      <c r="B50" s="171"/>
      <c r="C50" s="172"/>
      <c r="D50" s="165" t="s">
        <v>20</v>
      </c>
      <c r="E50" s="166"/>
      <c r="F50" s="544"/>
      <c r="G50" s="545"/>
      <c r="H50" s="545"/>
      <c r="I50" s="545"/>
      <c r="J50" s="545"/>
      <c r="K50" s="545"/>
      <c r="L50" s="545"/>
      <c r="M50" s="545"/>
      <c r="N50" s="545"/>
      <c r="O50" s="545"/>
      <c r="P50" s="545"/>
      <c r="Q50" s="545"/>
      <c r="R50" s="545"/>
      <c r="S50" s="546"/>
      <c r="U50" s="20">
        <f>+KintoneからC006クラウド!BX2</f>
        <v>0</v>
      </c>
      <c r="Y50" s="10" t="str">
        <f>IF(F50=0,"",F50)</f>
        <v/>
      </c>
    </row>
    <row r="51" spans="2:26" ht="15" customHeight="1">
      <c r="B51" s="171"/>
      <c r="C51" s="172"/>
      <c r="D51" s="165" t="s">
        <v>21</v>
      </c>
      <c r="E51" s="166"/>
      <c r="F51" s="547"/>
      <c r="G51" s="548"/>
      <c r="H51" s="548"/>
      <c r="I51" s="548"/>
      <c r="J51" s="548"/>
      <c r="K51" s="548"/>
      <c r="L51" s="548"/>
      <c r="M51" s="548"/>
      <c r="N51" s="549"/>
      <c r="O51" s="189" t="s">
        <v>22</v>
      </c>
      <c r="P51" s="190"/>
      <c r="Q51" s="191"/>
      <c r="R51" s="192"/>
      <c r="S51" s="193"/>
      <c r="T51" s="15"/>
      <c r="U51" s="20">
        <f>+KintoneからC006クラウド!BZ2</f>
        <v>0</v>
      </c>
      <c r="V51" s="21">
        <f>+KintoneからC006クラウド!CA2</f>
        <v>0</v>
      </c>
      <c r="Y51" s="10" t="str">
        <f>IF(F51=0,"",F51)</f>
        <v/>
      </c>
      <c r="Z51" s="10" t="str">
        <f>IF(R51=0,"",R51)</f>
        <v/>
      </c>
    </row>
    <row r="52" spans="2:26" ht="15" customHeight="1">
      <c r="B52" s="171"/>
      <c r="C52" s="172"/>
      <c r="D52" s="165" t="s">
        <v>23</v>
      </c>
      <c r="E52" s="166"/>
      <c r="F52" s="194"/>
      <c r="G52" s="195"/>
      <c r="H52" s="196"/>
      <c r="I52" s="38" t="s">
        <v>25</v>
      </c>
      <c r="J52" s="197" t="s">
        <v>24</v>
      </c>
      <c r="K52" s="198"/>
      <c r="L52" s="198"/>
      <c r="M52" s="198"/>
      <c r="N52" s="198"/>
      <c r="O52" s="198"/>
      <c r="P52" s="198"/>
      <c r="Q52" s="198"/>
      <c r="R52" s="198"/>
      <c r="S52" s="199"/>
      <c r="U52" s="20">
        <f>+KintoneからC006クラウド!CB2</f>
        <v>0</v>
      </c>
      <c r="Y52" s="10" t="str">
        <f>IF(F52=0,"",F52)</f>
        <v/>
      </c>
    </row>
    <row r="53" spans="2:26" ht="15" customHeight="1">
      <c r="B53" s="171"/>
      <c r="C53" s="172"/>
      <c r="D53" s="165" t="s">
        <v>26</v>
      </c>
      <c r="E53" s="166"/>
      <c r="F53" s="340"/>
      <c r="G53" s="341"/>
      <c r="H53" s="342"/>
      <c r="I53" s="39" t="s">
        <v>25</v>
      </c>
      <c r="J53" s="203" t="s">
        <v>27</v>
      </c>
      <c r="K53" s="204"/>
      <c r="L53" s="204"/>
      <c r="M53" s="204"/>
      <c r="N53" s="204"/>
      <c r="O53" s="204"/>
      <c r="P53" s="204"/>
      <c r="Q53" s="204"/>
      <c r="R53" s="204"/>
      <c r="S53" s="205"/>
      <c r="U53" s="20">
        <f>+KintoneからC006クラウド!CC2</f>
        <v>0</v>
      </c>
      <c r="Y53" s="10" t="str">
        <f>IF(F53=0,"",F53)</f>
        <v/>
      </c>
    </row>
    <row r="54" spans="2:26" ht="15" customHeight="1">
      <c r="B54" s="173"/>
      <c r="C54" s="174"/>
      <c r="D54" s="167" t="s">
        <v>28</v>
      </c>
      <c r="E54" s="168"/>
      <c r="F54" s="206">
        <f>SUM(F52:H53)</f>
        <v>0</v>
      </c>
      <c r="G54" s="207"/>
      <c r="H54" s="208"/>
      <c r="I54" s="40" t="s">
        <v>25</v>
      </c>
      <c r="J54" s="160"/>
      <c r="K54" s="161"/>
      <c r="L54" s="161"/>
      <c r="M54" s="161"/>
      <c r="N54" s="161"/>
      <c r="O54" s="161"/>
      <c r="P54" s="161"/>
      <c r="Q54" s="161"/>
      <c r="R54" s="161"/>
      <c r="S54" s="162"/>
    </row>
    <row r="55" spans="2:26" ht="15" customHeight="1">
      <c r="B55" s="169" t="s">
        <v>119</v>
      </c>
      <c r="C55" s="170"/>
      <c r="D55" s="163" t="s">
        <v>103</v>
      </c>
      <c r="E55" s="164"/>
      <c r="F55" s="541"/>
      <c r="G55" s="542"/>
      <c r="H55" s="542"/>
      <c r="I55" s="542"/>
      <c r="J55" s="542"/>
      <c r="K55" s="542"/>
      <c r="L55" s="542"/>
      <c r="M55" s="542"/>
      <c r="N55" s="543"/>
      <c r="O55" s="178" t="s">
        <v>19</v>
      </c>
      <c r="P55" s="179"/>
      <c r="Q55" s="180"/>
      <c r="R55" s="533"/>
      <c r="S55" s="534"/>
      <c r="T55" s="14"/>
      <c r="U55" s="20">
        <f>+KintoneからC006クラウド!CE2</f>
        <v>0</v>
      </c>
      <c r="V55" s="21">
        <f>+KintoneからC006クラウド!CG2</f>
        <v>0</v>
      </c>
      <c r="Y55" s="10" t="str">
        <f>IF(F55=0,"",F55)</f>
        <v/>
      </c>
      <c r="Z55" s="10" t="str">
        <f>IF(R55=0,"",R55)</f>
        <v/>
      </c>
    </row>
    <row r="56" spans="2:26" ht="15" customHeight="1">
      <c r="B56" s="171"/>
      <c r="C56" s="172"/>
      <c r="D56" s="165" t="s">
        <v>20</v>
      </c>
      <c r="E56" s="166"/>
      <c r="F56" s="544"/>
      <c r="G56" s="545"/>
      <c r="H56" s="545"/>
      <c r="I56" s="545"/>
      <c r="J56" s="545"/>
      <c r="K56" s="545"/>
      <c r="L56" s="545"/>
      <c r="M56" s="545"/>
      <c r="N56" s="545"/>
      <c r="O56" s="545"/>
      <c r="P56" s="545"/>
      <c r="Q56" s="545"/>
      <c r="R56" s="545"/>
      <c r="S56" s="546"/>
      <c r="U56" s="20">
        <f>+KintoneからC006クラウド!CF2</f>
        <v>0</v>
      </c>
      <c r="Y56" s="10" t="str">
        <f t="shared" ref="Y56:Y59" si="2">IF(F56=0,"",F56)</f>
        <v/>
      </c>
    </row>
    <row r="57" spans="2:26" ht="15" customHeight="1">
      <c r="B57" s="171"/>
      <c r="C57" s="172"/>
      <c r="D57" s="165" t="s">
        <v>21</v>
      </c>
      <c r="E57" s="166"/>
      <c r="F57" s="547"/>
      <c r="G57" s="548"/>
      <c r="H57" s="548"/>
      <c r="I57" s="548"/>
      <c r="J57" s="548"/>
      <c r="K57" s="548"/>
      <c r="L57" s="548"/>
      <c r="M57" s="548"/>
      <c r="N57" s="549"/>
      <c r="O57" s="189" t="s">
        <v>22</v>
      </c>
      <c r="P57" s="190"/>
      <c r="Q57" s="191"/>
      <c r="R57" s="192"/>
      <c r="S57" s="193"/>
      <c r="T57" s="15"/>
      <c r="U57" s="20">
        <f>+KintoneからC006クラウド!CH2</f>
        <v>0</v>
      </c>
      <c r="V57" s="21">
        <f>+KintoneからC006クラウド!CI2</f>
        <v>0</v>
      </c>
      <c r="Y57" s="10" t="str">
        <f t="shared" si="2"/>
        <v/>
      </c>
      <c r="Z57" s="10" t="str">
        <f>IF(R57=0,"",R57)</f>
        <v/>
      </c>
    </row>
    <row r="58" spans="2:26" ht="15" customHeight="1">
      <c r="B58" s="171"/>
      <c r="C58" s="172"/>
      <c r="D58" s="165" t="s">
        <v>23</v>
      </c>
      <c r="E58" s="166"/>
      <c r="F58" s="194"/>
      <c r="G58" s="195"/>
      <c r="H58" s="196"/>
      <c r="I58" s="38" t="s">
        <v>25</v>
      </c>
      <c r="J58" s="197" t="s">
        <v>24</v>
      </c>
      <c r="K58" s="198"/>
      <c r="L58" s="198"/>
      <c r="M58" s="198"/>
      <c r="N58" s="198"/>
      <c r="O58" s="198"/>
      <c r="P58" s="198"/>
      <c r="Q58" s="198"/>
      <c r="R58" s="198"/>
      <c r="S58" s="199"/>
      <c r="U58" s="20">
        <f>+KintoneからC006クラウド!CJ2</f>
        <v>0</v>
      </c>
      <c r="Y58" s="10" t="str">
        <f t="shared" si="2"/>
        <v/>
      </c>
    </row>
    <row r="59" spans="2:26" ht="15" customHeight="1">
      <c r="B59" s="171"/>
      <c r="C59" s="172"/>
      <c r="D59" s="165" t="s">
        <v>26</v>
      </c>
      <c r="E59" s="166"/>
      <c r="F59" s="200"/>
      <c r="G59" s="201"/>
      <c r="H59" s="202"/>
      <c r="I59" s="39" t="s">
        <v>25</v>
      </c>
      <c r="J59" s="203" t="s">
        <v>27</v>
      </c>
      <c r="K59" s="204"/>
      <c r="L59" s="204"/>
      <c r="M59" s="204"/>
      <c r="N59" s="204"/>
      <c r="O59" s="204"/>
      <c r="P59" s="204"/>
      <c r="Q59" s="204"/>
      <c r="R59" s="204"/>
      <c r="S59" s="205"/>
      <c r="U59" s="20">
        <f>+KintoneからC006クラウド!CK2</f>
        <v>0</v>
      </c>
      <c r="Y59" s="10" t="str">
        <f t="shared" si="2"/>
        <v/>
      </c>
    </row>
    <row r="60" spans="2:26" ht="15" customHeight="1">
      <c r="B60" s="173"/>
      <c r="C60" s="174"/>
      <c r="D60" s="167" t="s">
        <v>28</v>
      </c>
      <c r="E60" s="168"/>
      <c r="F60" s="206">
        <f>SUM(F58:H59)</f>
        <v>0</v>
      </c>
      <c r="G60" s="207"/>
      <c r="H60" s="208"/>
      <c r="I60" s="40" t="s">
        <v>25</v>
      </c>
      <c r="J60" s="160"/>
      <c r="K60" s="161"/>
      <c r="L60" s="161"/>
      <c r="M60" s="161"/>
      <c r="N60" s="161"/>
      <c r="O60" s="161"/>
      <c r="P60" s="161"/>
      <c r="Q60" s="161"/>
      <c r="R60" s="161"/>
      <c r="S60" s="162"/>
    </row>
    <row r="61" spans="2:26" ht="15" customHeight="1">
      <c r="B61" s="169" t="s">
        <v>189</v>
      </c>
      <c r="C61" s="170"/>
      <c r="D61" s="163" t="s">
        <v>103</v>
      </c>
      <c r="E61" s="164"/>
      <c r="F61" s="541"/>
      <c r="G61" s="542"/>
      <c r="H61" s="542"/>
      <c r="I61" s="542"/>
      <c r="J61" s="542"/>
      <c r="K61" s="542"/>
      <c r="L61" s="542"/>
      <c r="M61" s="542"/>
      <c r="N61" s="543"/>
      <c r="O61" s="178" t="s">
        <v>19</v>
      </c>
      <c r="P61" s="179"/>
      <c r="Q61" s="180"/>
      <c r="R61" s="533"/>
      <c r="S61" s="534"/>
      <c r="T61" s="14"/>
      <c r="U61" s="20">
        <f>+KintoneからC006クラウド!CZ2</f>
        <v>0</v>
      </c>
      <c r="V61" s="21">
        <f>+KintoneからC006クラウド!DA2</f>
        <v>0</v>
      </c>
      <c r="Y61" s="10" t="str">
        <f>IF(F61=0,"",F61)</f>
        <v/>
      </c>
      <c r="Z61" s="10" t="str">
        <f>IF(R61=0,"",R61)</f>
        <v/>
      </c>
    </row>
    <row r="62" spans="2:26" ht="15" customHeight="1">
      <c r="B62" s="171"/>
      <c r="C62" s="172"/>
      <c r="D62" s="165" t="s">
        <v>20</v>
      </c>
      <c r="E62" s="166"/>
      <c r="F62" s="544"/>
      <c r="G62" s="545"/>
      <c r="H62" s="545"/>
      <c r="I62" s="545"/>
      <c r="J62" s="545"/>
      <c r="K62" s="545"/>
      <c r="L62" s="545"/>
      <c r="M62" s="545"/>
      <c r="N62" s="545"/>
      <c r="O62" s="545"/>
      <c r="P62" s="545"/>
      <c r="Q62" s="545"/>
      <c r="R62" s="545"/>
      <c r="S62" s="546"/>
      <c r="U62" s="20">
        <f>+KintoneからC006クラウド!DB2</f>
        <v>0</v>
      </c>
      <c r="Y62" s="10" t="str">
        <f t="shared" ref="Y62:Y65" si="3">IF(F62=0,"",F62)</f>
        <v/>
      </c>
    </row>
    <row r="63" spans="2:26" ht="15" customHeight="1">
      <c r="B63" s="171"/>
      <c r="C63" s="172"/>
      <c r="D63" s="165" t="s">
        <v>21</v>
      </c>
      <c r="E63" s="166"/>
      <c r="F63" s="547"/>
      <c r="G63" s="548"/>
      <c r="H63" s="548"/>
      <c r="I63" s="548"/>
      <c r="J63" s="548"/>
      <c r="K63" s="548"/>
      <c r="L63" s="548"/>
      <c r="M63" s="548"/>
      <c r="N63" s="549"/>
      <c r="O63" s="189" t="s">
        <v>22</v>
      </c>
      <c r="P63" s="190"/>
      <c r="Q63" s="191"/>
      <c r="R63" s="192"/>
      <c r="S63" s="193"/>
      <c r="T63" s="15"/>
      <c r="U63" s="20">
        <f>+KintoneからC006クラウド!DC2</f>
        <v>0</v>
      </c>
      <c r="V63" s="21">
        <f>+KintoneからC006クラウド!DD2</f>
        <v>0</v>
      </c>
      <c r="Y63" s="10" t="str">
        <f t="shared" si="3"/>
        <v/>
      </c>
      <c r="Z63" s="10" t="str">
        <f>IF(R63=0,"",R63)</f>
        <v/>
      </c>
    </row>
    <row r="64" spans="2:26" ht="15" customHeight="1">
      <c r="B64" s="171"/>
      <c r="C64" s="172"/>
      <c r="D64" s="165" t="s">
        <v>23</v>
      </c>
      <c r="E64" s="166"/>
      <c r="F64" s="194"/>
      <c r="G64" s="195"/>
      <c r="H64" s="196"/>
      <c r="I64" s="38" t="s">
        <v>25</v>
      </c>
      <c r="J64" s="197" t="s">
        <v>24</v>
      </c>
      <c r="K64" s="198"/>
      <c r="L64" s="198"/>
      <c r="M64" s="198"/>
      <c r="N64" s="198"/>
      <c r="O64" s="198"/>
      <c r="P64" s="198"/>
      <c r="Q64" s="198"/>
      <c r="R64" s="198"/>
      <c r="S64" s="199"/>
      <c r="U64" s="20">
        <f>+KintoneからC006クラウド!DE2</f>
        <v>0</v>
      </c>
      <c r="Y64" s="10" t="str">
        <f t="shared" si="3"/>
        <v/>
      </c>
    </row>
    <row r="65" spans="2:26" ht="15" customHeight="1">
      <c r="B65" s="171"/>
      <c r="C65" s="172"/>
      <c r="D65" s="165" t="s">
        <v>26</v>
      </c>
      <c r="E65" s="166"/>
      <c r="F65" s="200"/>
      <c r="G65" s="201"/>
      <c r="H65" s="202"/>
      <c r="I65" s="39" t="s">
        <v>25</v>
      </c>
      <c r="J65" s="203" t="s">
        <v>27</v>
      </c>
      <c r="K65" s="204"/>
      <c r="L65" s="204"/>
      <c r="M65" s="204"/>
      <c r="N65" s="204"/>
      <c r="O65" s="204"/>
      <c r="P65" s="204"/>
      <c r="Q65" s="204"/>
      <c r="R65" s="204"/>
      <c r="S65" s="205"/>
      <c r="U65" s="20">
        <f>+KintoneからC006クラウド!DF2</f>
        <v>0</v>
      </c>
      <c r="Y65" s="10" t="str">
        <f t="shared" si="3"/>
        <v/>
      </c>
    </row>
    <row r="66" spans="2:26" ht="15" customHeight="1">
      <c r="B66" s="173"/>
      <c r="C66" s="174"/>
      <c r="D66" s="167" t="s">
        <v>28</v>
      </c>
      <c r="E66" s="168"/>
      <c r="F66" s="206">
        <f>SUM(F64:H65)</f>
        <v>0</v>
      </c>
      <c r="G66" s="207"/>
      <c r="H66" s="208"/>
      <c r="I66" s="40" t="s">
        <v>25</v>
      </c>
      <c r="J66" s="160"/>
      <c r="K66" s="161"/>
      <c r="L66" s="161"/>
      <c r="M66" s="161"/>
      <c r="N66" s="161"/>
      <c r="O66" s="161"/>
      <c r="P66" s="161"/>
      <c r="Q66" s="161"/>
      <c r="R66" s="161"/>
      <c r="S66" s="162"/>
    </row>
    <row r="67" spans="2:26" ht="15" customHeight="1">
      <c r="B67" s="169" t="s">
        <v>190</v>
      </c>
      <c r="C67" s="170"/>
      <c r="D67" s="163" t="s">
        <v>103</v>
      </c>
      <c r="E67" s="164"/>
      <c r="F67" s="541"/>
      <c r="G67" s="542"/>
      <c r="H67" s="542"/>
      <c r="I67" s="542"/>
      <c r="J67" s="542"/>
      <c r="K67" s="542"/>
      <c r="L67" s="542"/>
      <c r="M67" s="542"/>
      <c r="N67" s="543"/>
      <c r="O67" s="178" t="s">
        <v>19</v>
      </c>
      <c r="P67" s="179"/>
      <c r="Q67" s="180"/>
      <c r="R67" s="533"/>
      <c r="S67" s="534"/>
      <c r="T67" s="14"/>
      <c r="U67" s="20">
        <f>+KintoneからC006クラウド!DH2</f>
        <v>0</v>
      </c>
      <c r="V67" s="21">
        <f>+KintoneからC006クラウド!DI2</f>
        <v>0</v>
      </c>
      <c r="Y67" s="10" t="str">
        <f>IF(F67=0,"",F67)</f>
        <v/>
      </c>
      <c r="Z67" s="10" t="str">
        <f>IF(R67=0,"",R67)</f>
        <v/>
      </c>
    </row>
    <row r="68" spans="2:26" ht="15" customHeight="1">
      <c r="B68" s="171"/>
      <c r="C68" s="172"/>
      <c r="D68" s="165" t="s">
        <v>20</v>
      </c>
      <c r="E68" s="166"/>
      <c r="F68" s="544"/>
      <c r="G68" s="545"/>
      <c r="H68" s="545"/>
      <c r="I68" s="545"/>
      <c r="J68" s="545"/>
      <c r="K68" s="545"/>
      <c r="L68" s="545"/>
      <c r="M68" s="545"/>
      <c r="N68" s="545"/>
      <c r="O68" s="545"/>
      <c r="P68" s="545"/>
      <c r="Q68" s="545"/>
      <c r="R68" s="545"/>
      <c r="S68" s="546"/>
      <c r="U68" s="20">
        <f>+KintoneからC006クラウド!DJ2</f>
        <v>0</v>
      </c>
      <c r="Y68" s="10" t="str">
        <f t="shared" ref="Y68:Y71" si="4">IF(F68=0,"",F68)</f>
        <v/>
      </c>
    </row>
    <row r="69" spans="2:26" ht="15" customHeight="1">
      <c r="B69" s="171"/>
      <c r="C69" s="172"/>
      <c r="D69" s="165" t="s">
        <v>21</v>
      </c>
      <c r="E69" s="166"/>
      <c r="F69" s="547"/>
      <c r="G69" s="548"/>
      <c r="H69" s="548"/>
      <c r="I69" s="548"/>
      <c r="J69" s="548"/>
      <c r="K69" s="548"/>
      <c r="L69" s="548"/>
      <c r="M69" s="548"/>
      <c r="N69" s="549"/>
      <c r="O69" s="189" t="s">
        <v>22</v>
      </c>
      <c r="P69" s="190"/>
      <c r="Q69" s="191"/>
      <c r="R69" s="192"/>
      <c r="S69" s="193"/>
      <c r="T69" s="15"/>
      <c r="U69" s="20">
        <f>+KintoneからC006クラウド!DK2</f>
        <v>0</v>
      </c>
      <c r="V69" s="21">
        <f>+KintoneからC006クラウド!DL2</f>
        <v>0</v>
      </c>
      <c r="Y69" s="10" t="str">
        <f t="shared" si="4"/>
        <v/>
      </c>
      <c r="Z69" s="10" t="str">
        <f>IF(R69=0,"",R69)</f>
        <v/>
      </c>
    </row>
    <row r="70" spans="2:26" ht="15" customHeight="1">
      <c r="B70" s="171"/>
      <c r="C70" s="172"/>
      <c r="D70" s="165" t="s">
        <v>23</v>
      </c>
      <c r="E70" s="166"/>
      <c r="F70" s="194"/>
      <c r="G70" s="195"/>
      <c r="H70" s="196"/>
      <c r="I70" s="38" t="s">
        <v>25</v>
      </c>
      <c r="J70" s="197" t="s">
        <v>24</v>
      </c>
      <c r="K70" s="198"/>
      <c r="L70" s="198"/>
      <c r="M70" s="198"/>
      <c r="N70" s="198"/>
      <c r="O70" s="198"/>
      <c r="P70" s="198"/>
      <c r="Q70" s="198"/>
      <c r="R70" s="198"/>
      <c r="S70" s="199"/>
      <c r="U70" s="20">
        <f>+KintoneからC006クラウド!DM2</f>
        <v>0</v>
      </c>
      <c r="Y70" s="10" t="str">
        <f t="shared" si="4"/>
        <v/>
      </c>
    </row>
    <row r="71" spans="2:26" ht="15" customHeight="1">
      <c r="B71" s="171"/>
      <c r="C71" s="172"/>
      <c r="D71" s="165" t="s">
        <v>26</v>
      </c>
      <c r="E71" s="166"/>
      <c r="F71" s="200"/>
      <c r="G71" s="201"/>
      <c r="H71" s="202"/>
      <c r="I71" s="39" t="s">
        <v>25</v>
      </c>
      <c r="J71" s="203" t="s">
        <v>27</v>
      </c>
      <c r="K71" s="204"/>
      <c r="L71" s="204"/>
      <c r="M71" s="204"/>
      <c r="N71" s="204"/>
      <c r="O71" s="204"/>
      <c r="P71" s="204"/>
      <c r="Q71" s="204"/>
      <c r="R71" s="204"/>
      <c r="S71" s="205"/>
      <c r="U71" s="20">
        <f>+KintoneからC006クラウド!DN2</f>
        <v>0</v>
      </c>
      <c r="Y71" s="10" t="str">
        <f t="shared" si="4"/>
        <v/>
      </c>
    </row>
    <row r="72" spans="2:26" ht="15" customHeight="1">
      <c r="B72" s="173"/>
      <c r="C72" s="174"/>
      <c r="D72" s="167" t="s">
        <v>28</v>
      </c>
      <c r="E72" s="168"/>
      <c r="F72" s="206">
        <f>SUM(F70:H71)</f>
        <v>0</v>
      </c>
      <c r="G72" s="207"/>
      <c r="H72" s="208"/>
      <c r="I72" s="40" t="s">
        <v>25</v>
      </c>
      <c r="J72" s="160"/>
      <c r="K72" s="161"/>
      <c r="L72" s="161"/>
      <c r="M72" s="161"/>
      <c r="N72" s="161"/>
      <c r="O72" s="161"/>
      <c r="P72" s="161"/>
      <c r="Q72" s="161"/>
      <c r="R72" s="161"/>
      <c r="S72" s="162"/>
    </row>
    <row r="73" spans="2:26" ht="6" customHeight="1">
      <c r="B73" s="58"/>
      <c r="C73" s="52"/>
      <c r="D73" s="47"/>
      <c r="E73" s="47"/>
      <c r="F73" s="55"/>
      <c r="G73" s="55"/>
      <c r="H73" s="55"/>
      <c r="I73" s="53"/>
      <c r="J73" s="54"/>
      <c r="K73" s="54"/>
      <c r="L73" s="54"/>
      <c r="M73" s="54"/>
      <c r="N73" s="54"/>
      <c r="O73" s="54"/>
      <c r="P73" s="54"/>
      <c r="Q73" s="54"/>
      <c r="R73" s="54"/>
      <c r="S73" s="54"/>
    </row>
    <row r="74" spans="2:26" ht="15" customHeight="1">
      <c r="B74" s="343" t="s">
        <v>95</v>
      </c>
      <c r="C74" s="344"/>
      <c r="D74" s="344"/>
      <c r="E74" s="344"/>
      <c r="F74" s="344"/>
      <c r="G74" s="344"/>
      <c r="H74" s="344"/>
      <c r="I74" s="344"/>
      <c r="J74" s="344"/>
      <c r="K74" s="344"/>
      <c r="L74" s="344"/>
      <c r="M74" s="344"/>
      <c r="N74" s="344"/>
      <c r="O74" s="344"/>
      <c r="P74" s="344"/>
      <c r="Q74" s="344"/>
      <c r="R74" s="344"/>
      <c r="S74" s="345"/>
    </row>
    <row r="75" spans="2:26" ht="50" customHeight="1">
      <c r="B75" s="277" t="s">
        <v>120</v>
      </c>
      <c r="C75" s="278"/>
      <c r="D75" s="243" t="s">
        <v>60</v>
      </c>
      <c r="E75" s="244"/>
      <c r="F75" s="511" t="s">
        <v>566</v>
      </c>
      <c r="G75" s="512"/>
      <c r="H75" s="512"/>
      <c r="I75" s="512"/>
      <c r="J75" s="512"/>
      <c r="K75" s="512"/>
      <c r="L75" s="512"/>
      <c r="M75" s="512"/>
      <c r="N75" s="512"/>
      <c r="O75" s="512"/>
      <c r="P75" s="512"/>
      <c r="Q75" s="512"/>
      <c r="R75" s="512"/>
      <c r="S75" s="513"/>
      <c r="V75" s="21">
        <f>+KintoneからC006クラウド!N2</f>
        <v>0</v>
      </c>
      <c r="Y75" s="10" t="str">
        <f>IF(F75=0,"",F75)</f>
        <v>AmazonWebService</v>
      </c>
    </row>
    <row r="76" spans="2:26" ht="15" customHeight="1">
      <c r="B76" s="169" t="s">
        <v>121</v>
      </c>
      <c r="C76" s="170"/>
      <c r="D76" s="245" t="s">
        <v>59</v>
      </c>
      <c r="E76" s="246"/>
      <c r="F76" s="514" t="s">
        <v>571</v>
      </c>
      <c r="G76" s="515"/>
      <c r="H76" s="515"/>
      <c r="I76" s="515"/>
      <c r="J76" s="515"/>
      <c r="K76" s="515"/>
      <c r="L76" s="515"/>
      <c r="M76" s="515"/>
      <c r="N76" s="515"/>
      <c r="O76" s="515"/>
      <c r="P76" s="515"/>
      <c r="Q76" s="515"/>
      <c r="R76" s="515"/>
      <c r="S76" s="516"/>
      <c r="V76" s="21">
        <f>+KintoneからC006クラウド!Z2</f>
        <v>0</v>
      </c>
      <c r="Y76" s="10" t="str">
        <f>IF(F76=0,"",F76)</f>
        <v>クラウドサービスカスタマとしてAmazonWebServiceの利用</v>
      </c>
    </row>
    <row r="77" spans="2:26" ht="15" customHeight="1">
      <c r="B77" s="171"/>
      <c r="C77" s="172"/>
      <c r="D77" s="171"/>
      <c r="E77" s="247"/>
      <c r="F77" s="517"/>
      <c r="G77" s="518"/>
      <c r="H77" s="518"/>
      <c r="I77" s="518"/>
      <c r="J77" s="518"/>
      <c r="K77" s="518"/>
      <c r="L77" s="518"/>
      <c r="M77" s="518"/>
      <c r="N77" s="518"/>
      <c r="O77" s="518"/>
      <c r="P77" s="518"/>
      <c r="Q77" s="518"/>
      <c r="R77" s="518"/>
      <c r="S77" s="519"/>
    </row>
    <row r="78" spans="2:26" ht="15" customHeight="1">
      <c r="B78" s="171"/>
      <c r="C78" s="172"/>
      <c r="D78" s="171"/>
      <c r="E78" s="247"/>
      <c r="F78" s="517"/>
      <c r="G78" s="518"/>
      <c r="H78" s="518"/>
      <c r="I78" s="518"/>
      <c r="J78" s="518"/>
      <c r="K78" s="518"/>
      <c r="L78" s="518"/>
      <c r="M78" s="518"/>
      <c r="N78" s="518"/>
      <c r="O78" s="518"/>
      <c r="P78" s="518"/>
      <c r="Q78" s="518"/>
      <c r="R78" s="518"/>
      <c r="S78" s="519"/>
    </row>
    <row r="79" spans="2:26" ht="15" customHeight="1">
      <c r="B79" s="171"/>
      <c r="C79" s="172"/>
      <c r="D79" s="171"/>
      <c r="E79" s="247"/>
      <c r="F79" s="517"/>
      <c r="G79" s="518"/>
      <c r="H79" s="518"/>
      <c r="I79" s="518"/>
      <c r="J79" s="518"/>
      <c r="K79" s="518"/>
      <c r="L79" s="518"/>
      <c r="M79" s="518"/>
      <c r="N79" s="518"/>
      <c r="O79" s="518"/>
      <c r="P79" s="518"/>
      <c r="Q79" s="518"/>
      <c r="R79" s="518"/>
      <c r="S79" s="519"/>
    </row>
    <row r="80" spans="2:26" ht="15" customHeight="1">
      <c r="B80" s="171"/>
      <c r="C80" s="172"/>
      <c r="D80" s="171"/>
      <c r="E80" s="247"/>
      <c r="F80" s="517"/>
      <c r="G80" s="518"/>
      <c r="H80" s="518"/>
      <c r="I80" s="518"/>
      <c r="J80" s="518"/>
      <c r="K80" s="518"/>
      <c r="L80" s="518"/>
      <c r="M80" s="518"/>
      <c r="N80" s="518"/>
      <c r="O80" s="518"/>
      <c r="P80" s="518"/>
      <c r="Q80" s="518"/>
      <c r="R80" s="518"/>
      <c r="S80" s="519"/>
    </row>
    <row r="81" spans="2:26" ht="15" customHeight="1">
      <c r="B81" s="173"/>
      <c r="C81" s="174"/>
      <c r="D81" s="173"/>
      <c r="E81" s="248"/>
      <c r="F81" s="520"/>
      <c r="G81" s="521"/>
      <c r="H81" s="521"/>
      <c r="I81" s="521"/>
      <c r="J81" s="521"/>
      <c r="K81" s="521"/>
      <c r="L81" s="521"/>
      <c r="M81" s="521"/>
      <c r="N81" s="521"/>
      <c r="O81" s="521"/>
      <c r="P81" s="521"/>
      <c r="Q81" s="521"/>
      <c r="R81" s="521"/>
      <c r="S81" s="522"/>
    </row>
    <row r="82" spans="2:26" ht="15" customHeight="1">
      <c r="B82" s="169" t="s">
        <v>122</v>
      </c>
      <c r="C82" s="170"/>
      <c r="D82" s="163" t="s">
        <v>103</v>
      </c>
      <c r="E82" s="164"/>
      <c r="F82" s="530" t="s">
        <v>562</v>
      </c>
      <c r="G82" s="531"/>
      <c r="H82" s="531"/>
      <c r="I82" s="531"/>
      <c r="J82" s="531"/>
      <c r="K82" s="531"/>
      <c r="L82" s="531"/>
      <c r="M82" s="531"/>
      <c r="N82" s="532"/>
      <c r="O82" s="178" t="s">
        <v>19</v>
      </c>
      <c r="P82" s="179"/>
      <c r="Q82" s="180"/>
      <c r="R82" s="533"/>
      <c r="S82" s="534"/>
      <c r="T82" s="14"/>
      <c r="U82" s="20">
        <f>+KintoneからC006クラウド!AA2</f>
        <v>0</v>
      </c>
      <c r="V82" s="21">
        <f>+KintoneからC006クラウド!CN2</f>
        <v>0</v>
      </c>
      <c r="Y82" s="10" t="str">
        <f t="shared" ref="Y82:Y84" si="5">IF(F82=0,"",F82)</f>
        <v>本社</v>
      </c>
      <c r="Z82" s="10" t="str">
        <f>IF(R82=0,"",R82)</f>
        <v/>
      </c>
    </row>
    <row r="83" spans="2:26" ht="15" customHeight="1">
      <c r="B83" s="171"/>
      <c r="C83" s="172"/>
      <c r="D83" s="165" t="s">
        <v>20</v>
      </c>
      <c r="E83" s="166"/>
      <c r="F83" s="535" t="s">
        <v>563</v>
      </c>
      <c r="G83" s="536"/>
      <c r="H83" s="536"/>
      <c r="I83" s="536"/>
      <c r="J83" s="536"/>
      <c r="K83" s="536"/>
      <c r="L83" s="536"/>
      <c r="M83" s="536"/>
      <c r="N83" s="536"/>
      <c r="O83" s="536"/>
      <c r="P83" s="536"/>
      <c r="Q83" s="536"/>
      <c r="R83" s="536"/>
      <c r="S83" s="537"/>
      <c r="U83" s="20">
        <f>+KintoneからC006クラウド!AB2</f>
        <v>0</v>
      </c>
      <c r="Y83" s="10" t="str">
        <f t="shared" si="5"/>
        <v>東京都国際区国際町1-23-4</v>
      </c>
    </row>
    <row r="84" spans="2:26" ht="15" customHeight="1">
      <c r="B84" s="171"/>
      <c r="C84" s="172"/>
      <c r="D84" s="165" t="s">
        <v>21</v>
      </c>
      <c r="E84" s="166"/>
      <c r="F84" s="538" t="s">
        <v>564</v>
      </c>
      <c r="G84" s="539"/>
      <c r="H84" s="539"/>
      <c r="I84" s="539"/>
      <c r="J84" s="539"/>
      <c r="K84" s="539"/>
      <c r="L84" s="539"/>
      <c r="M84" s="539"/>
      <c r="N84" s="540"/>
      <c r="O84" s="189" t="s">
        <v>22</v>
      </c>
      <c r="P84" s="190"/>
      <c r="Q84" s="191"/>
      <c r="R84" s="528" t="s">
        <v>565</v>
      </c>
      <c r="S84" s="529"/>
      <c r="T84" s="15"/>
      <c r="U84" s="20">
        <f>+KintoneからC006クラウド!AC2</f>
        <v>0</v>
      </c>
      <c r="V84" s="21">
        <f>+KintoneからC006クラウド!AD2</f>
        <v>0</v>
      </c>
      <c r="Y84" s="10" t="str">
        <f t="shared" si="5"/>
        <v>国際MSビル</v>
      </c>
      <c r="Z84" s="10" t="str">
        <f>IF(R84=0,"",R84)</f>
        <v>5階</v>
      </c>
    </row>
    <row r="85" spans="2:26" ht="15" customHeight="1">
      <c r="B85" s="171"/>
      <c r="C85" s="172"/>
      <c r="D85" s="165" t="s">
        <v>23</v>
      </c>
      <c r="E85" s="166"/>
      <c r="F85" s="194">
        <v>25</v>
      </c>
      <c r="G85" s="195"/>
      <c r="H85" s="196"/>
      <c r="I85" s="38" t="s">
        <v>25</v>
      </c>
      <c r="J85" s="197" t="s">
        <v>24</v>
      </c>
      <c r="K85" s="198"/>
      <c r="L85" s="198"/>
      <c r="M85" s="198"/>
      <c r="N85" s="198"/>
      <c r="O85" s="198"/>
      <c r="P85" s="198"/>
      <c r="Q85" s="198"/>
      <c r="R85" s="198"/>
      <c r="S85" s="199"/>
      <c r="U85" s="20">
        <f>+KintoneからC006クラウド!AE2</f>
        <v>0</v>
      </c>
      <c r="Y85" s="10">
        <f>IF(F85=0,"",F85)</f>
        <v>25</v>
      </c>
    </row>
    <row r="86" spans="2:26" ht="15" customHeight="1">
      <c r="B86" s="171"/>
      <c r="C86" s="172"/>
      <c r="D86" s="165" t="s">
        <v>26</v>
      </c>
      <c r="E86" s="166"/>
      <c r="F86" s="340">
        <v>0</v>
      </c>
      <c r="G86" s="341"/>
      <c r="H86" s="342"/>
      <c r="I86" s="39" t="s">
        <v>25</v>
      </c>
      <c r="J86" s="203" t="s">
        <v>27</v>
      </c>
      <c r="K86" s="204"/>
      <c r="L86" s="204"/>
      <c r="M86" s="204"/>
      <c r="N86" s="204"/>
      <c r="O86" s="204"/>
      <c r="P86" s="204"/>
      <c r="Q86" s="204"/>
      <c r="R86" s="204"/>
      <c r="S86" s="205"/>
      <c r="U86" s="20">
        <f>+KintoneからC006クラウド!AF2</f>
        <v>0</v>
      </c>
      <c r="Y86" s="10" t="str">
        <f>IF(F86=0,"",F86)</f>
        <v/>
      </c>
    </row>
    <row r="87" spans="2:26" ht="15" customHeight="1">
      <c r="B87" s="173"/>
      <c r="C87" s="174"/>
      <c r="D87" s="167" t="s">
        <v>28</v>
      </c>
      <c r="E87" s="168"/>
      <c r="F87" s="206">
        <f>SUM(F85:H86)</f>
        <v>25</v>
      </c>
      <c r="G87" s="207"/>
      <c r="H87" s="208"/>
      <c r="I87" s="40" t="s">
        <v>25</v>
      </c>
      <c r="J87" s="160"/>
      <c r="K87" s="161"/>
      <c r="L87" s="161"/>
      <c r="M87" s="161"/>
      <c r="N87" s="161"/>
      <c r="O87" s="161"/>
      <c r="P87" s="161"/>
      <c r="Q87" s="161"/>
      <c r="R87" s="161"/>
      <c r="S87" s="162"/>
    </row>
    <row r="88" spans="2:26" ht="15" customHeight="1">
      <c r="B88" s="169" t="s">
        <v>123</v>
      </c>
      <c r="C88" s="170"/>
      <c r="D88" s="163" t="s">
        <v>103</v>
      </c>
      <c r="E88" s="164"/>
      <c r="F88" s="541"/>
      <c r="G88" s="542"/>
      <c r="H88" s="542"/>
      <c r="I88" s="542"/>
      <c r="J88" s="542"/>
      <c r="K88" s="542"/>
      <c r="L88" s="542"/>
      <c r="M88" s="542"/>
      <c r="N88" s="543"/>
      <c r="O88" s="178" t="s">
        <v>19</v>
      </c>
      <c r="P88" s="179"/>
      <c r="Q88" s="180"/>
      <c r="R88" s="533"/>
      <c r="S88" s="534"/>
      <c r="T88" s="14"/>
      <c r="U88" s="20">
        <f>+KintoneからC006クラウド!AH2</f>
        <v>0</v>
      </c>
      <c r="V88" s="21">
        <f>+KintoneからC006クラウド!CO2</f>
        <v>0</v>
      </c>
      <c r="Y88" s="10" t="str">
        <f t="shared" ref="Y88:Y90" si="6">IF(F88=0,"",F88)</f>
        <v/>
      </c>
      <c r="Z88" s="10" t="str">
        <f>IF(R88=0,"",R88)</f>
        <v/>
      </c>
    </row>
    <row r="89" spans="2:26" ht="15" customHeight="1">
      <c r="B89" s="171"/>
      <c r="C89" s="172"/>
      <c r="D89" s="165" t="s">
        <v>20</v>
      </c>
      <c r="E89" s="166"/>
      <c r="F89" s="544"/>
      <c r="G89" s="545"/>
      <c r="H89" s="545"/>
      <c r="I89" s="545"/>
      <c r="J89" s="545"/>
      <c r="K89" s="545"/>
      <c r="L89" s="545"/>
      <c r="M89" s="545"/>
      <c r="N89" s="545"/>
      <c r="O89" s="545"/>
      <c r="P89" s="545"/>
      <c r="Q89" s="545"/>
      <c r="R89" s="545"/>
      <c r="S89" s="546"/>
      <c r="U89" s="20">
        <f>+KintoneからC006クラウド!AI2</f>
        <v>0</v>
      </c>
      <c r="Y89" s="10" t="str">
        <f t="shared" si="6"/>
        <v/>
      </c>
    </row>
    <row r="90" spans="2:26" ht="15" customHeight="1">
      <c r="B90" s="171"/>
      <c r="C90" s="172"/>
      <c r="D90" s="165" t="s">
        <v>21</v>
      </c>
      <c r="E90" s="166"/>
      <c r="F90" s="547"/>
      <c r="G90" s="548"/>
      <c r="H90" s="548"/>
      <c r="I90" s="548"/>
      <c r="J90" s="548"/>
      <c r="K90" s="548"/>
      <c r="L90" s="548"/>
      <c r="M90" s="548"/>
      <c r="N90" s="549"/>
      <c r="O90" s="189" t="s">
        <v>22</v>
      </c>
      <c r="P90" s="190"/>
      <c r="Q90" s="191"/>
      <c r="R90" s="192"/>
      <c r="S90" s="193"/>
      <c r="T90" s="15"/>
      <c r="U90" s="20">
        <f>+KintoneからC006クラウド!AJ2</f>
        <v>0</v>
      </c>
      <c r="V90" s="21">
        <f>+KintoneからC006クラウド!AK2</f>
        <v>0</v>
      </c>
      <c r="Y90" s="10" t="str">
        <f t="shared" si="6"/>
        <v/>
      </c>
      <c r="Z90" s="10" t="str">
        <f>IF(R90=0,"",R90)</f>
        <v/>
      </c>
    </row>
    <row r="91" spans="2:26" ht="15" customHeight="1">
      <c r="B91" s="171"/>
      <c r="C91" s="172"/>
      <c r="D91" s="165" t="s">
        <v>23</v>
      </c>
      <c r="E91" s="166"/>
      <c r="F91" s="194"/>
      <c r="G91" s="195"/>
      <c r="H91" s="196"/>
      <c r="I91" s="38" t="s">
        <v>25</v>
      </c>
      <c r="J91" s="197" t="s">
        <v>24</v>
      </c>
      <c r="K91" s="198"/>
      <c r="L91" s="198"/>
      <c r="M91" s="198"/>
      <c r="N91" s="198"/>
      <c r="O91" s="198"/>
      <c r="P91" s="198"/>
      <c r="Q91" s="198"/>
      <c r="R91" s="198"/>
      <c r="S91" s="199"/>
      <c r="U91" s="20">
        <f>+KintoneからC006クラウド!AL2</f>
        <v>0</v>
      </c>
      <c r="Y91" s="10" t="str">
        <f>IF(F91=0,"",F91)</f>
        <v/>
      </c>
    </row>
    <row r="92" spans="2:26" ht="15" customHeight="1">
      <c r="B92" s="171"/>
      <c r="C92" s="172"/>
      <c r="D92" s="165" t="s">
        <v>26</v>
      </c>
      <c r="E92" s="166"/>
      <c r="F92" s="200"/>
      <c r="G92" s="201"/>
      <c r="H92" s="202"/>
      <c r="I92" s="39" t="s">
        <v>25</v>
      </c>
      <c r="J92" s="203" t="s">
        <v>27</v>
      </c>
      <c r="K92" s="204"/>
      <c r="L92" s="204"/>
      <c r="M92" s="204"/>
      <c r="N92" s="204"/>
      <c r="O92" s="204"/>
      <c r="P92" s="204"/>
      <c r="Q92" s="204"/>
      <c r="R92" s="204"/>
      <c r="S92" s="205"/>
      <c r="U92" s="20">
        <f>+KintoneからC006クラウド!AM2</f>
        <v>0</v>
      </c>
      <c r="Y92" s="10" t="str">
        <f>IF(F92=0,"",F92)</f>
        <v/>
      </c>
    </row>
    <row r="93" spans="2:26" ht="15" customHeight="1">
      <c r="B93" s="173"/>
      <c r="C93" s="174"/>
      <c r="D93" s="167" t="s">
        <v>28</v>
      </c>
      <c r="E93" s="168"/>
      <c r="F93" s="206">
        <f>SUM(F91:H92)</f>
        <v>0</v>
      </c>
      <c r="G93" s="207"/>
      <c r="H93" s="208"/>
      <c r="I93" s="40" t="s">
        <v>25</v>
      </c>
      <c r="J93" s="160"/>
      <c r="K93" s="161"/>
      <c r="L93" s="161"/>
      <c r="M93" s="161"/>
      <c r="N93" s="161"/>
      <c r="O93" s="161"/>
      <c r="P93" s="161"/>
      <c r="Q93" s="161"/>
      <c r="R93" s="161"/>
      <c r="S93" s="162"/>
    </row>
    <row r="94" spans="2:26" ht="15" customHeight="1">
      <c r="B94" s="169" t="s">
        <v>124</v>
      </c>
      <c r="C94" s="170"/>
      <c r="D94" s="163" t="s">
        <v>103</v>
      </c>
      <c r="E94" s="164"/>
      <c r="F94" s="541"/>
      <c r="G94" s="542"/>
      <c r="H94" s="542"/>
      <c r="I94" s="542"/>
      <c r="J94" s="542"/>
      <c r="K94" s="542"/>
      <c r="L94" s="542"/>
      <c r="M94" s="542"/>
      <c r="N94" s="543"/>
      <c r="O94" s="178" t="s">
        <v>19</v>
      </c>
      <c r="P94" s="179"/>
      <c r="Q94" s="180"/>
      <c r="R94" s="533"/>
      <c r="S94" s="534"/>
      <c r="T94" s="14"/>
      <c r="U94" s="20">
        <f>+KintoneからC006クラウド!AO2</f>
        <v>0</v>
      </c>
      <c r="V94" s="21">
        <f>+KintoneからC006クラウド!CP2</f>
        <v>0</v>
      </c>
      <c r="Y94" s="10" t="str">
        <f t="shared" ref="Y94:Y96" si="7">IF(F94=0,"",F94)</f>
        <v/>
      </c>
      <c r="Z94" s="10" t="str">
        <f>IF(R94=0,"",R94)</f>
        <v/>
      </c>
    </row>
    <row r="95" spans="2:26" ht="15" customHeight="1">
      <c r="B95" s="171"/>
      <c r="C95" s="172"/>
      <c r="D95" s="165" t="s">
        <v>20</v>
      </c>
      <c r="E95" s="166"/>
      <c r="F95" s="544"/>
      <c r="G95" s="545"/>
      <c r="H95" s="545"/>
      <c r="I95" s="545"/>
      <c r="J95" s="545"/>
      <c r="K95" s="545"/>
      <c r="L95" s="545"/>
      <c r="M95" s="545"/>
      <c r="N95" s="545"/>
      <c r="O95" s="545"/>
      <c r="P95" s="545"/>
      <c r="Q95" s="545"/>
      <c r="R95" s="545"/>
      <c r="S95" s="546"/>
      <c r="U95" s="20">
        <f>+KintoneからC006クラウド!AP2</f>
        <v>0</v>
      </c>
      <c r="Y95" s="10" t="str">
        <f t="shared" si="7"/>
        <v/>
      </c>
    </row>
    <row r="96" spans="2:26" ht="15" customHeight="1">
      <c r="B96" s="171"/>
      <c r="C96" s="172"/>
      <c r="D96" s="165" t="s">
        <v>21</v>
      </c>
      <c r="E96" s="166"/>
      <c r="F96" s="547"/>
      <c r="G96" s="548"/>
      <c r="H96" s="548"/>
      <c r="I96" s="548"/>
      <c r="J96" s="548"/>
      <c r="K96" s="548"/>
      <c r="L96" s="548"/>
      <c r="M96" s="548"/>
      <c r="N96" s="549"/>
      <c r="O96" s="189" t="s">
        <v>22</v>
      </c>
      <c r="P96" s="190"/>
      <c r="Q96" s="191"/>
      <c r="R96" s="192"/>
      <c r="S96" s="193"/>
      <c r="T96" s="15"/>
      <c r="U96" s="20">
        <f>+KintoneからC006クラウド!AQ2</f>
        <v>0</v>
      </c>
      <c r="V96" s="21">
        <f>+KintoneからC006クラウド!AR2</f>
        <v>0</v>
      </c>
      <c r="Y96" s="10" t="str">
        <f t="shared" si="7"/>
        <v/>
      </c>
      <c r="Z96" s="10" t="str">
        <f>IF(R96=0,"",R96)</f>
        <v/>
      </c>
    </row>
    <row r="97" spans="2:26" ht="15" customHeight="1">
      <c r="B97" s="171"/>
      <c r="C97" s="172"/>
      <c r="D97" s="165" t="s">
        <v>23</v>
      </c>
      <c r="E97" s="166"/>
      <c r="F97" s="194"/>
      <c r="G97" s="195"/>
      <c r="H97" s="196"/>
      <c r="I97" s="38" t="s">
        <v>25</v>
      </c>
      <c r="J97" s="197" t="s">
        <v>24</v>
      </c>
      <c r="K97" s="198"/>
      <c r="L97" s="198"/>
      <c r="M97" s="198"/>
      <c r="N97" s="198"/>
      <c r="O97" s="198"/>
      <c r="P97" s="198"/>
      <c r="Q97" s="198"/>
      <c r="R97" s="198"/>
      <c r="S97" s="199"/>
      <c r="U97" s="20">
        <f>+KintoneからC006クラウド!AS2</f>
        <v>0</v>
      </c>
      <c r="Y97" s="10" t="str">
        <f>IF(F97=0,"",F97)</f>
        <v/>
      </c>
    </row>
    <row r="98" spans="2:26" ht="15" customHeight="1">
      <c r="B98" s="171"/>
      <c r="C98" s="172"/>
      <c r="D98" s="165" t="s">
        <v>26</v>
      </c>
      <c r="E98" s="166"/>
      <c r="F98" s="200"/>
      <c r="G98" s="201"/>
      <c r="H98" s="202"/>
      <c r="I98" s="39" t="s">
        <v>25</v>
      </c>
      <c r="J98" s="203" t="s">
        <v>27</v>
      </c>
      <c r="K98" s="204"/>
      <c r="L98" s="204"/>
      <c r="M98" s="204"/>
      <c r="N98" s="204"/>
      <c r="O98" s="204"/>
      <c r="P98" s="204"/>
      <c r="Q98" s="204"/>
      <c r="R98" s="204"/>
      <c r="S98" s="205"/>
      <c r="U98" s="20">
        <f>+KintoneからC006クラウド!AT2</f>
        <v>0</v>
      </c>
      <c r="Y98" s="10" t="str">
        <f>IF(F98=0,"",F98)</f>
        <v/>
      </c>
    </row>
    <row r="99" spans="2:26" ht="15" customHeight="1">
      <c r="B99" s="173"/>
      <c r="C99" s="174"/>
      <c r="D99" s="167" t="s">
        <v>28</v>
      </c>
      <c r="E99" s="168"/>
      <c r="F99" s="206">
        <f>SUM(F97:H98)</f>
        <v>0</v>
      </c>
      <c r="G99" s="207"/>
      <c r="H99" s="208"/>
      <c r="I99" s="40" t="s">
        <v>25</v>
      </c>
      <c r="J99" s="160"/>
      <c r="K99" s="161"/>
      <c r="L99" s="161"/>
      <c r="M99" s="161"/>
      <c r="N99" s="161"/>
      <c r="O99" s="161"/>
      <c r="P99" s="161"/>
      <c r="Q99" s="161"/>
      <c r="R99" s="161"/>
      <c r="S99" s="162"/>
    </row>
    <row r="100" spans="2:26" ht="15" customHeight="1">
      <c r="B100" s="169" t="s">
        <v>191</v>
      </c>
      <c r="C100" s="170"/>
      <c r="D100" s="163" t="s">
        <v>103</v>
      </c>
      <c r="E100" s="164"/>
      <c r="F100" s="541"/>
      <c r="G100" s="542"/>
      <c r="H100" s="542"/>
      <c r="I100" s="542"/>
      <c r="J100" s="542"/>
      <c r="K100" s="542"/>
      <c r="L100" s="542"/>
      <c r="M100" s="542"/>
      <c r="N100" s="543"/>
      <c r="O100" s="178" t="s">
        <v>19</v>
      </c>
      <c r="P100" s="179"/>
      <c r="Q100" s="180"/>
      <c r="R100" s="533"/>
      <c r="S100" s="534"/>
      <c r="T100" s="14"/>
      <c r="U100" s="20">
        <f>+KintoneからC006クラウド!DP2</f>
        <v>0</v>
      </c>
      <c r="V100" s="21">
        <f>+KintoneからC006クラウド!DQ2</f>
        <v>0</v>
      </c>
      <c r="Y100" s="10" t="str">
        <f t="shared" ref="Y100:Y102" si="8">IF(F100=0,"",F100)</f>
        <v/>
      </c>
      <c r="Z100" s="10" t="str">
        <f>IF(R100=0,"",R100)</f>
        <v/>
      </c>
    </row>
    <row r="101" spans="2:26" ht="15" customHeight="1">
      <c r="B101" s="171"/>
      <c r="C101" s="172"/>
      <c r="D101" s="165" t="s">
        <v>20</v>
      </c>
      <c r="E101" s="166"/>
      <c r="F101" s="544"/>
      <c r="G101" s="545"/>
      <c r="H101" s="545"/>
      <c r="I101" s="545"/>
      <c r="J101" s="545"/>
      <c r="K101" s="545"/>
      <c r="L101" s="545"/>
      <c r="M101" s="545"/>
      <c r="N101" s="545"/>
      <c r="O101" s="545"/>
      <c r="P101" s="545"/>
      <c r="Q101" s="545"/>
      <c r="R101" s="545"/>
      <c r="S101" s="546"/>
      <c r="U101" s="20">
        <f>+KintoneからC006クラウド!DR2</f>
        <v>0</v>
      </c>
      <c r="Y101" s="10" t="str">
        <f t="shared" si="8"/>
        <v/>
      </c>
    </row>
    <row r="102" spans="2:26" ht="15" customHeight="1">
      <c r="B102" s="171"/>
      <c r="C102" s="172"/>
      <c r="D102" s="165" t="s">
        <v>21</v>
      </c>
      <c r="E102" s="166"/>
      <c r="F102" s="547"/>
      <c r="G102" s="548"/>
      <c r="H102" s="548"/>
      <c r="I102" s="548"/>
      <c r="J102" s="548"/>
      <c r="K102" s="548"/>
      <c r="L102" s="548"/>
      <c r="M102" s="548"/>
      <c r="N102" s="549"/>
      <c r="O102" s="189" t="s">
        <v>22</v>
      </c>
      <c r="P102" s="190"/>
      <c r="Q102" s="191"/>
      <c r="R102" s="192"/>
      <c r="S102" s="193"/>
      <c r="T102" s="15"/>
      <c r="U102" s="20">
        <f>+KintoneからC006クラウド!DS2</f>
        <v>0</v>
      </c>
      <c r="V102" s="21">
        <f>+KintoneからC006クラウド!DT2</f>
        <v>0</v>
      </c>
      <c r="Y102" s="10" t="str">
        <f t="shared" si="8"/>
        <v/>
      </c>
      <c r="Z102" s="10" t="str">
        <f>IF(R102=0,"",R102)</f>
        <v/>
      </c>
    </row>
    <row r="103" spans="2:26" ht="15" customHeight="1">
      <c r="B103" s="171"/>
      <c r="C103" s="172"/>
      <c r="D103" s="165" t="s">
        <v>23</v>
      </c>
      <c r="E103" s="166"/>
      <c r="F103" s="194"/>
      <c r="G103" s="195"/>
      <c r="H103" s="196"/>
      <c r="I103" s="38" t="s">
        <v>25</v>
      </c>
      <c r="J103" s="197" t="s">
        <v>24</v>
      </c>
      <c r="K103" s="198"/>
      <c r="L103" s="198"/>
      <c r="M103" s="198"/>
      <c r="N103" s="198"/>
      <c r="O103" s="198"/>
      <c r="P103" s="198"/>
      <c r="Q103" s="198"/>
      <c r="R103" s="198"/>
      <c r="S103" s="199"/>
      <c r="U103" s="20">
        <f>+KintoneからC006クラウド!DU2</f>
        <v>0</v>
      </c>
      <c r="Y103" s="10" t="str">
        <f>IF(F103=0,"",F103)</f>
        <v/>
      </c>
    </row>
    <row r="104" spans="2:26" ht="15" customHeight="1">
      <c r="B104" s="171"/>
      <c r="C104" s="172"/>
      <c r="D104" s="165" t="s">
        <v>26</v>
      </c>
      <c r="E104" s="166"/>
      <c r="F104" s="200"/>
      <c r="G104" s="201"/>
      <c r="H104" s="202"/>
      <c r="I104" s="39" t="s">
        <v>25</v>
      </c>
      <c r="J104" s="203" t="s">
        <v>27</v>
      </c>
      <c r="K104" s="204"/>
      <c r="L104" s="204"/>
      <c r="M104" s="204"/>
      <c r="N104" s="204"/>
      <c r="O104" s="204"/>
      <c r="P104" s="204"/>
      <c r="Q104" s="204"/>
      <c r="R104" s="204"/>
      <c r="S104" s="205"/>
      <c r="U104" s="20">
        <f>+KintoneからC006クラウド!DV2</f>
        <v>0</v>
      </c>
      <c r="Y104" s="10" t="str">
        <f>IF(F104=0,"",F104)</f>
        <v/>
      </c>
    </row>
    <row r="105" spans="2:26" ht="15" customHeight="1">
      <c r="B105" s="173"/>
      <c r="C105" s="174"/>
      <c r="D105" s="167" t="s">
        <v>28</v>
      </c>
      <c r="E105" s="168"/>
      <c r="F105" s="206">
        <f>SUM(F103:H104)</f>
        <v>0</v>
      </c>
      <c r="G105" s="207"/>
      <c r="H105" s="208"/>
      <c r="I105" s="40" t="s">
        <v>25</v>
      </c>
      <c r="J105" s="160"/>
      <c r="K105" s="161"/>
      <c r="L105" s="161"/>
      <c r="M105" s="161"/>
      <c r="N105" s="161"/>
      <c r="O105" s="161"/>
      <c r="P105" s="161"/>
      <c r="Q105" s="161"/>
      <c r="R105" s="161"/>
      <c r="S105" s="162"/>
    </row>
    <row r="106" spans="2:26" ht="15" customHeight="1">
      <c r="B106" s="169" t="s">
        <v>192</v>
      </c>
      <c r="C106" s="170"/>
      <c r="D106" s="163" t="s">
        <v>103</v>
      </c>
      <c r="E106" s="164"/>
      <c r="F106" s="541"/>
      <c r="G106" s="542"/>
      <c r="H106" s="542"/>
      <c r="I106" s="542"/>
      <c r="J106" s="542"/>
      <c r="K106" s="542"/>
      <c r="L106" s="542"/>
      <c r="M106" s="542"/>
      <c r="N106" s="543"/>
      <c r="O106" s="178" t="s">
        <v>19</v>
      </c>
      <c r="P106" s="179"/>
      <c r="Q106" s="180"/>
      <c r="R106" s="533"/>
      <c r="S106" s="534"/>
      <c r="T106" s="14"/>
      <c r="U106" s="20">
        <f>+KintoneからC006クラウド!DX2</f>
        <v>0</v>
      </c>
      <c r="V106" s="21">
        <f>+KintoneからC006クラウド!DY2</f>
        <v>0</v>
      </c>
      <c r="Y106" s="10" t="str">
        <f t="shared" ref="Y106:Y108" si="9">IF(F106=0,"",F106)</f>
        <v/>
      </c>
      <c r="Z106" s="10" t="str">
        <f>IF(R106=0,"",R106)</f>
        <v/>
      </c>
    </row>
    <row r="107" spans="2:26" ht="15" customHeight="1">
      <c r="B107" s="171"/>
      <c r="C107" s="172"/>
      <c r="D107" s="165" t="s">
        <v>20</v>
      </c>
      <c r="E107" s="166"/>
      <c r="F107" s="544"/>
      <c r="G107" s="545"/>
      <c r="H107" s="545"/>
      <c r="I107" s="545"/>
      <c r="J107" s="545"/>
      <c r="K107" s="545"/>
      <c r="L107" s="545"/>
      <c r="M107" s="545"/>
      <c r="N107" s="545"/>
      <c r="O107" s="545"/>
      <c r="P107" s="545"/>
      <c r="Q107" s="545"/>
      <c r="R107" s="545"/>
      <c r="S107" s="546"/>
      <c r="U107" s="20">
        <f>+KintoneからC006クラウド!DZ2</f>
        <v>0</v>
      </c>
      <c r="Y107" s="10" t="str">
        <f t="shared" si="9"/>
        <v/>
      </c>
    </row>
    <row r="108" spans="2:26" ht="15" customHeight="1">
      <c r="B108" s="171"/>
      <c r="C108" s="172"/>
      <c r="D108" s="165" t="s">
        <v>21</v>
      </c>
      <c r="E108" s="166"/>
      <c r="F108" s="547"/>
      <c r="G108" s="548"/>
      <c r="H108" s="548"/>
      <c r="I108" s="548"/>
      <c r="J108" s="548"/>
      <c r="K108" s="548"/>
      <c r="L108" s="548"/>
      <c r="M108" s="548"/>
      <c r="N108" s="549"/>
      <c r="O108" s="189" t="s">
        <v>22</v>
      </c>
      <c r="P108" s="190"/>
      <c r="Q108" s="191"/>
      <c r="R108" s="192"/>
      <c r="S108" s="193"/>
      <c r="T108" s="15"/>
      <c r="U108" s="20">
        <f>+KintoneからC006クラウド!EA2</f>
        <v>0</v>
      </c>
      <c r="V108" s="21">
        <f>+KintoneからC006クラウド!EB2</f>
        <v>0</v>
      </c>
      <c r="Y108" s="10" t="str">
        <f t="shared" si="9"/>
        <v/>
      </c>
      <c r="Z108" s="10" t="str">
        <f>IF(R108=0,"",R108)</f>
        <v/>
      </c>
    </row>
    <row r="109" spans="2:26" ht="15" customHeight="1">
      <c r="B109" s="171"/>
      <c r="C109" s="172"/>
      <c r="D109" s="165" t="s">
        <v>23</v>
      </c>
      <c r="E109" s="166"/>
      <c r="F109" s="194"/>
      <c r="G109" s="195"/>
      <c r="H109" s="196"/>
      <c r="I109" s="38" t="s">
        <v>25</v>
      </c>
      <c r="J109" s="197" t="s">
        <v>24</v>
      </c>
      <c r="K109" s="198"/>
      <c r="L109" s="198"/>
      <c r="M109" s="198"/>
      <c r="N109" s="198"/>
      <c r="O109" s="198"/>
      <c r="P109" s="198"/>
      <c r="Q109" s="198"/>
      <c r="R109" s="198"/>
      <c r="S109" s="199"/>
      <c r="U109" s="20">
        <f>+KintoneからC006クラウド!EC2</f>
        <v>0</v>
      </c>
      <c r="Y109" s="10" t="str">
        <f>IF(F109=0,"",F109)</f>
        <v/>
      </c>
    </row>
    <row r="110" spans="2:26" ht="15" customHeight="1">
      <c r="B110" s="171"/>
      <c r="C110" s="172"/>
      <c r="D110" s="165" t="s">
        <v>26</v>
      </c>
      <c r="E110" s="166"/>
      <c r="F110" s="200"/>
      <c r="G110" s="201"/>
      <c r="H110" s="202"/>
      <c r="I110" s="39" t="s">
        <v>25</v>
      </c>
      <c r="J110" s="203" t="s">
        <v>27</v>
      </c>
      <c r="K110" s="204"/>
      <c r="L110" s="204"/>
      <c r="M110" s="204"/>
      <c r="N110" s="204"/>
      <c r="O110" s="204"/>
      <c r="P110" s="204"/>
      <c r="Q110" s="204"/>
      <c r="R110" s="204"/>
      <c r="S110" s="205"/>
      <c r="U110" s="20">
        <f>+KintoneからC006クラウド!ED2</f>
        <v>0</v>
      </c>
      <c r="Y110" s="10" t="str">
        <f>IF(F110=0,"",F110)</f>
        <v/>
      </c>
    </row>
    <row r="111" spans="2:26" ht="15" customHeight="1">
      <c r="B111" s="173"/>
      <c r="C111" s="174"/>
      <c r="D111" s="167" t="s">
        <v>28</v>
      </c>
      <c r="E111" s="168"/>
      <c r="F111" s="206">
        <f>SUM(F109:H110)</f>
        <v>0</v>
      </c>
      <c r="G111" s="207"/>
      <c r="H111" s="208"/>
      <c r="I111" s="40" t="s">
        <v>25</v>
      </c>
      <c r="J111" s="160"/>
      <c r="K111" s="161"/>
      <c r="L111" s="161"/>
      <c r="M111" s="161"/>
      <c r="N111" s="161"/>
      <c r="O111" s="161"/>
      <c r="P111" s="161"/>
      <c r="Q111" s="161"/>
      <c r="R111" s="161"/>
      <c r="S111" s="162"/>
    </row>
    <row r="112" spans="2:26" ht="14.5" customHeight="1">
      <c r="I112" s="26"/>
      <c r="J112" s="26"/>
      <c r="K112" s="19"/>
      <c r="L112" s="19"/>
      <c r="M112" s="19"/>
      <c r="N112" s="19"/>
      <c r="O112" s="19"/>
      <c r="P112" s="19"/>
      <c r="Q112" s="19"/>
      <c r="R112" s="19"/>
      <c r="S112" s="19"/>
      <c r="Y112" s="1" t="s">
        <v>101</v>
      </c>
      <c r="Z112" s="1" t="s">
        <v>102</v>
      </c>
    </row>
    <row r="113" spans="2:27" ht="16" customHeight="1">
      <c r="B113" s="37" t="s">
        <v>62</v>
      </c>
      <c r="C113" s="37"/>
      <c r="Y113" s="1" t="s">
        <v>187</v>
      </c>
      <c r="Z113" s="1" t="s">
        <v>188</v>
      </c>
    </row>
    <row r="114" spans="2:27" ht="14.5" customHeight="1">
      <c r="B114" s="23" t="s">
        <v>534</v>
      </c>
      <c r="C114" s="23"/>
      <c r="I114" s="1" t="s">
        <v>105</v>
      </c>
      <c r="J114" s="4"/>
      <c r="K114" s="49" t="s">
        <v>12</v>
      </c>
      <c r="L114" s="46" t="s">
        <v>97</v>
      </c>
      <c r="M114" s="131" t="s">
        <v>113</v>
      </c>
      <c r="N114" s="16"/>
      <c r="P114" s="4"/>
      <c r="Q114" s="4"/>
      <c r="S114" s="14"/>
      <c r="T114" s="7"/>
      <c r="U114" s="56">
        <f>+KintoneからC006クラウド!CX2</f>
        <v>0</v>
      </c>
      <c r="V114" s="7"/>
      <c r="X114" s="10" t="str">
        <f>IF(L114=0,"",L114)</f>
        <v>有</v>
      </c>
    </row>
    <row r="115" spans="2:27" ht="6" customHeight="1">
      <c r="B115" s="5"/>
      <c r="C115" s="5"/>
    </row>
    <row r="116" spans="2:27" ht="15" customHeight="1">
      <c r="B116" s="209" t="s">
        <v>29</v>
      </c>
      <c r="C116" s="210"/>
      <c r="D116" s="228" t="s">
        <v>231</v>
      </c>
      <c r="E116" s="229"/>
      <c r="F116" s="229"/>
      <c r="G116" s="229"/>
      <c r="H116" s="229"/>
      <c r="I116" s="229"/>
      <c r="J116" s="229"/>
      <c r="K116" s="229"/>
      <c r="L116" s="229"/>
      <c r="M116" s="229"/>
      <c r="N116" s="229"/>
      <c r="O116" s="229"/>
      <c r="P116" s="229"/>
      <c r="Q116" s="229"/>
      <c r="R116" s="229"/>
      <c r="S116" s="230"/>
      <c r="T116" s="14"/>
    </row>
    <row r="117" spans="2:27" ht="15" customHeight="1">
      <c r="B117" s="213"/>
      <c r="C117" s="214"/>
      <c r="D117" s="41" t="s">
        <v>97</v>
      </c>
      <c r="E117" s="234" t="s">
        <v>106</v>
      </c>
      <c r="F117" s="235"/>
      <c r="G117" s="235"/>
      <c r="H117" s="235"/>
      <c r="I117" s="235"/>
      <c r="J117" s="235"/>
      <c r="K117" s="235"/>
      <c r="L117" s="235"/>
      <c r="M117" s="235"/>
      <c r="N117" s="235"/>
      <c r="O117" s="235"/>
      <c r="P117" s="235"/>
      <c r="Q117" s="235"/>
      <c r="R117" s="235"/>
      <c r="S117" s="236"/>
      <c r="U117" s="20">
        <f>+KintoneからC006クラウド!CQ2</f>
        <v>0</v>
      </c>
      <c r="W117" s="8"/>
      <c r="Y117" s="10" t="str">
        <f>IF(D117=0,"",D117)</f>
        <v>有</v>
      </c>
    </row>
    <row r="118" spans="2:27" ht="15" customHeight="1">
      <c r="B118" s="211"/>
      <c r="C118" s="212"/>
      <c r="D118" s="34" t="s">
        <v>104</v>
      </c>
      <c r="E118" s="500" t="s">
        <v>567</v>
      </c>
      <c r="F118" s="501"/>
      <c r="G118" s="501"/>
      <c r="H118" s="501"/>
      <c r="I118" s="501"/>
      <c r="J118" s="501"/>
      <c r="K118" s="502"/>
      <c r="L118" s="34" t="s">
        <v>107</v>
      </c>
      <c r="M118" s="500" t="s">
        <v>568</v>
      </c>
      <c r="N118" s="501"/>
      <c r="O118" s="501"/>
      <c r="P118" s="501"/>
      <c r="Q118" s="501"/>
      <c r="R118" s="501"/>
      <c r="S118" s="502"/>
      <c r="V118" s="21">
        <f>+KintoneからC006クラウド!O2</f>
        <v>0</v>
      </c>
      <c r="W118" s="21">
        <f>+KintoneからC006クラウド!AV2</f>
        <v>0</v>
      </c>
      <c r="Z118" s="10" t="str">
        <f>IF(E118=0,"",E118)</f>
        <v>ABCコンサル</v>
      </c>
      <c r="AA118" s="10" t="str">
        <f>IF(M118=0,"",M118)</f>
        <v>新井　太郎</v>
      </c>
    </row>
    <row r="119" spans="2:27" ht="15" customHeight="1">
      <c r="B119" s="215" t="s">
        <v>65</v>
      </c>
      <c r="C119" s="216"/>
      <c r="D119" s="219" t="s">
        <v>125</v>
      </c>
      <c r="E119" s="220"/>
      <c r="F119" s="220"/>
      <c r="G119" s="220"/>
      <c r="H119" s="220"/>
      <c r="I119" s="220"/>
      <c r="J119" s="220"/>
      <c r="K119" s="220"/>
      <c r="L119" s="220"/>
      <c r="M119" s="220"/>
      <c r="N119" s="220"/>
      <c r="O119" s="220"/>
      <c r="P119" s="220"/>
      <c r="Q119" s="220"/>
      <c r="R119" s="220"/>
      <c r="S119" s="221"/>
      <c r="T119" s="16"/>
      <c r="Y119" s="1" t="str">
        <f>IF(R119=0,"",R119)</f>
        <v/>
      </c>
    </row>
    <row r="120" spans="2:27" ht="15" customHeight="1">
      <c r="B120" s="217"/>
      <c r="C120" s="218"/>
      <c r="D120" s="41" t="s">
        <v>97</v>
      </c>
      <c r="E120" s="222" t="s">
        <v>572</v>
      </c>
      <c r="F120" s="223"/>
      <c r="G120" s="223"/>
      <c r="H120" s="223"/>
      <c r="I120" s="223"/>
      <c r="J120" s="223"/>
      <c r="K120" s="223"/>
      <c r="L120" s="223"/>
      <c r="M120" s="223"/>
      <c r="N120" s="223"/>
      <c r="O120" s="223"/>
      <c r="P120" s="223"/>
      <c r="Q120" s="223"/>
      <c r="R120" s="223"/>
      <c r="S120" s="224"/>
      <c r="T120" s="16"/>
      <c r="U120" s="57">
        <f>+KintoneからC006クラウド!CY2</f>
        <v>0</v>
      </c>
      <c r="Y120" s="10" t="str">
        <f>IF(D120=0,"",D120)</f>
        <v>有</v>
      </c>
    </row>
    <row r="121" spans="2:27" ht="15" customHeight="1">
      <c r="B121" s="209" t="s">
        <v>66</v>
      </c>
      <c r="C121" s="210"/>
      <c r="D121" s="219" t="s">
        <v>126</v>
      </c>
      <c r="E121" s="220"/>
      <c r="F121" s="220"/>
      <c r="G121" s="220"/>
      <c r="H121" s="220"/>
      <c r="I121" s="220"/>
      <c r="J121" s="220"/>
      <c r="K121" s="220"/>
      <c r="L121" s="220"/>
      <c r="M121" s="220"/>
      <c r="N121" s="220"/>
      <c r="O121" s="220"/>
      <c r="P121" s="220"/>
      <c r="Q121" s="220"/>
      <c r="R121" s="220"/>
      <c r="S121" s="221"/>
      <c r="T121" s="16"/>
    </row>
    <row r="122" spans="2:27" ht="15" customHeight="1">
      <c r="B122" s="213"/>
      <c r="C122" s="214"/>
      <c r="D122" s="46" t="s">
        <v>187</v>
      </c>
      <c r="E122" s="59" t="s">
        <v>232</v>
      </c>
      <c r="F122" s="60"/>
      <c r="G122" s="60"/>
      <c r="H122" s="60"/>
      <c r="I122" s="60"/>
      <c r="J122" s="60"/>
      <c r="K122" s="60"/>
      <c r="L122" s="60"/>
      <c r="M122" s="60"/>
      <c r="N122" s="60"/>
      <c r="O122" s="60"/>
      <c r="P122" s="60"/>
      <c r="Q122" s="60"/>
      <c r="R122" s="60"/>
      <c r="S122" s="61"/>
      <c r="T122" s="16"/>
      <c r="U122" s="20">
        <f>+KintoneからC006クラウド!CR2</f>
        <v>0</v>
      </c>
      <c r="Y122" s="10" t="str">
        <f>IF(D122=0,"",D122)</f>
        <v>必要</v>
      </c>
    </row>
    <row r="123" spans="2:27" ht="15" customHeight="1">
      <c r="B123" s="213"/>
      <c r="C123" s="214"/>
      <c r="D123" s="44" t="s">
        <v>43</v>
      </c>
      <c r="E123" s="137">
        <v>2</v>
      </c>
      <c r="F123" s="42" t="s">
        <v>31</v>
      </c>
      <c r="G123" s="371"/>
      <c r="H123" s="372"/>
      <c r="I123" s="372"/>
      <c r="J123" s="372"/>
      <c r="K123" s="372"/>
      <c r="L123" s="372"/>
      <c r="M123" s="372"/>
      <c r="N123" s="372"/>
      <c r="O123" s="372"/>
      <c r="P123" s="372"/>
      <c r="Q123" s="372"/>
      <c r="R123" s="372"/>
      <c r="S123" s="373"/>
      <c r="V123" s="20">
        <f>+KintoneからC006クラウド!P2</f>
        <v>0</v>
      </c>
      <c r="Z123" s="10">
        <f>IF(E123=0,"",E123)</f>
        <v>2</v>
      </c>
    </row>
    <row r="124" spans="2:27" ht="15" customHeight="1">
      <c r="B124" s="211"/>
      <c r="C124" s="212"/>
      <c r="D124" s="45" t="s">
        <v>44</v>
      </c>
      <c r="E124" s="138">
        <v>1</v>
      </c>
      <c r="F124" s="43" t="s">
        <v>31</v>
      </c>
      <c r="G124" s="374"/>
      <c r="H124" s="375"/>
      <c r="I124" s="375"/>
      <c r="J124" s="375"/>
      <c r="K124" s="375"/>
      <c r="L124" s="375"/>
      <c r="M124" s="375"/>
      <c r="N124" s="375"/>
      <c r="O124" s="375"/>
      <c r="P124" s="375"/>
      <c r="Q124" s="375"/>
      <c r="R124" s="375"/>
      <c r="S124" s="376"/>
      <c r="V124" s="20">
        <f>+KintoneからC006クラウド!AW2</f>
        <v>0</v>
      </c>
      <c r="Z124" s="10">
        <f>IF(E124=0,"",E124)</f>
        <v>1</v>
      </c>
    </row>
    <row r="125" spans="2:27" ht="15" customHeight="1">
      <c r="B125" s="209" t="s">
        <v>30</v>
      </c>
      <c r="C125" s="210"/>
      <c r="D125" s="231" t="s">
        <v>233</v>
      </c>
      <c r="E125" s="232"/>
      <c r="F125" s="232"/>
      <c r="G125" s="232"/>
      <c r="H125" s="232"/>
      <c r="I125" s="232"/>
      <c r="J125" s="232"/>
      <c r="K125" s="232"/>
      <c r="L125" s="232"/>
      <c r="M125" s="232"/>
      <c r="N125" s="232"/>
      <c r="O125" s="232"/>
      <c r="P125" s="232"/>
      <c r="Q125" s="232"/>
      <c r="R125" s="232"/>
      <c r="S125" s="233"/>
      <c r="T125" s="17"/>
    </row>
    <row r="126" spans="2:27" ht="15" customHeight="1">
      <c r="B126" s="211"/>
      <c r="C126" s="212"/>
      <c r="D126" s="46" t="s">
        <v>101</v>
      </c>
      <c r="E126" s="368"/>
      <c r="F126" s="369"/>
      <c r="G126" s="369"/>
      <c r="H126" s="369"/>
      <c r="I126" s="369"/>
      <c r="J126" s="369"/>
      <c r="K126" s="369"/>
      <c r="L126" s="369"/>
      <c r="M126" s="369"/>
      <c r="N126" s="369"/>
      <c r="O126" s="369"/>
      <c r="P126" s="369"/>
      <c r="Q126" s="369"/>
      <c r="R126" s="369"/>
      <c r="S126" s="370"/>
      <c r="T126" s="16"/>
      <c r="U126" s="20">
        <f>+KintoneからC006クラウド!CS2</f>
        <v>0</v>
      </c>
      <c r="Y126" s="10" t="str">
        <f>IF(D126=0,"",D126)</f>
        <v>公開希望</v>
      </c>
    </row>
    <row r="127" spans="2:27" ht="40" customHeight="1">
      <c r="B127" s="209" t="s">
        <v>67</v>
      </c>
      <c r="C127" s="210"/>
      <c r="D127" s="237" t="s">
        <v>229</v>
      </c>
      <c r="E127" s="238"/>
      <c r="F127" s="238"/>
      <c r="G127" s="238"/>
      <c r="H127" s="238"/>
      <c r="I127" s="238"/>
      <c r="J127" s="238"/>
      <c r="K127" s="238"/>
      <c r="L127" s="238"/>
      <c r="M127" s="238"/>
      <c r="N127" s="238"/>
      <c r="O127" s="238"/>
      <c r="P127" s="238"/>
      <c r="Q127" s="238"/>
      <c r="R127" s="238"/>
      <c r="S127" s="239"/>
      <c r="T127" s="16"/>
    </row>
    <row r="128" spans="2:27" ht="15" customHeight="1">
      <c r="B128" s="211"/>
      <c r="C128" s="212"/>
      <c r="D128" s="46" t="s">
        <v>98</v>
      </c>
      <c r="E128" s="240" t="s">
        <v>573</v>
      </c>
      <c r="F128" s="241"/>
      <c r="G128" s="241"/>
      <c r="H128" s="241"/>
      <c r="I128" s="241"/>
      <c r="J128" s="241"/>
      <c r="K128" s="241"/>
      <c r="L128" s="241"/>
      <c r="M128" s="241"/>
      <c r="N128" s="241"/>
      <c r="O128" s="241"/>
      <c r="P128" s="241"/>
      <c r="Q128" s="241"/>
      <c r="R128" s="241"/>
      <c r="S128" s="242"/>
      <c r="T128" s="16"/>
      <c r="U128" s="57">
        <f>+KintoneからC006クラウド!CV2</f>
        <v>0</v>
      </c>
      <c r="Y128" s="10" t="str">
        <f>IF(D128=0,"",D128)</f>
        <v>無</v>
      </c>
    </row>
    <row r="129" spans="2:26" ht="15" customHeight="1">
      <c r="B129" s="209" t="s">
        <v>108</v>
      </c>
      <c r="C129" s="210"/>
      <c r="D129" s="231" t="s">
        <v>234</v>
      </c>
      <c r="E129" s="232"/>
      <c r="F129" s="232"/>
      <c r="G129" s="232"/>
      <c r="H129" s="232"/>
      <c r="I129" s="232"/>
      <c r="J129" s="232"/>
      <c r="K129" s="232"/>
      <c r="L129" s="232"/>
      <c r="M129" s="232"/>
      <c r="N129" s="232"/>
      <c r="O129" s="232"/>
      <c r="P129" s="232"/>
      <c r="Q129" s="232"/>
      <c r="R129" s="232"/>
      <c r="S129" s="233"/>
      <c r="T129" s="14"/>
    </row>
    <row r="130" spans="2:26" ht="15" customHeight="1">
      <c r="B130" s="213"/>
      <c r="C130" s="214"/>
      <c r="D130" s="123" t="s">
        <v>97</v>
      </c>
      <c r="E130" s="234" t="s">
        <v>236</v>
      </c>
      <c r="F130" s="235"/>
      <c r="G130" s="235"/>
      <c r="H130" s="235"/>
      <c r="I130" s="235"/>
      <c r="J130" s="235"/>
      <c r="K130" s="235"/>
      <c r="L130" s="235"/>
      <c r="M130" s="235"/>
      <c r="N130" s="235"/>
      <c r="O130" s="235"/>
      <c r="P130" s="235"/>
      <c r="Q130" s="235"/>
      <c r="R130" s="235"/>
      <c r="S130" s="236"/>
      <c r="T130" s="14"/>
      <c r="U130" s="20">
        <f>+KintoneからC006クラウド!CT2</f>
        <v>0</v>
      </c>
      <c r="Y130" s="10" t="str">
        <f>IF(D130=0,"",D130)</f>
        <v>有</v>
      </c>
    </row>
    <row r="131" spans="2:26" ht="15" customHeight="1">
      <c r="B131" s="211"/>
      <c r="C131" s="212"/>
      <c r="D131" s="34" t="s">
        <v>45</v>
      </c>
      <c r="E131" s="509" t="s">
        <v>569</v>
      </c>
      <c r="F131" s="510"/>
      <c r="G131" s="510"/>
      <c r="H131" s="510"/>
      <c r="I131" s="510"/>
      <c r="J131" s="510"/>
      <c r="K131" s="510"/>
      <c r="L131" s="510"/>
      <c r="M131" s="510"/>
      <c r="N131" s="510"/>
      <c r="O131" s="510"/>
      <c r="P131" s="510"/>
      <c r="Q131" s="510"/>
      <c r="R131" s="510"/>
      <c r="S131" s="550"/>
      <c r="T131" s="14"/>
      <c r="V131" s="57">
        <f>+KintoneからC006クラウド!Q2</f>
        <v>0</v>
      </c>
      <c r="Z131" s="10" t="str">
        <f>IF(E131=0,"",E131)</f>
        <v>開示前の財務データ</v>
      </c>
    </row>
    <row r="132" spans="2:26" ht="15" customHeight="1">
      <c r="B132" s="209" t="s">
        <v>128</v>
      </c>
      <c r="C132" s="210"/>
      <c r="D132" s="228" t="s">
        <v>235</v>
      </c>
      <c r="E132" s="229"/>
      <c r="F132" s="229"/>
      <c r="G132" s="229"/>
      <c r="H132" s="229"/>
      <c r="I132" s="229"/>
      <c r="J132" s="229"/>
      <c r="K132" s="229"/>
      <c r="L132" s="229"/>
      <c r="M132" s="229"/>
      <c r="N132" s="229"/>
      <c r="O132" s="229"/>
      <c r="P132" s="229"/>
      <c r="Q132" s="229"/>
      <c r="R132" s="229"/>
      <c r="S132" s="230"/>
      <c r="T132" s="7"/>
    </row>
    <row r="133" spans="2:26" ht="15" customHeight="1">
      <c r="B133" s="213"/>
      <c r="C133" s="214"/>
      <c r="D133" s="139">
        <v>2022</v>
      </c>
      <c r="E133" s="142">
        <v>3</v>
      </c>
      <c r="F133" s="163" t="s">
        <v>64</v>
      </c>
      <c r="G133" s="366"/>
      <c r="H133" s="366"/>
      <c r="I133" s="366"/>
      <c r="J133" s="366"/>
      <c r="K133" s="366"/>
      <c r="L133" s="346" t="s">
        <v>109</v>
      </c>
      <c r="M133" s="346"/>
      <c r="N133" s="346"/>
      <c r="O133" s="346"/>
      <c r="P133" s="346"/>
      <c r="Q133" s="346"/>
      <c r="R133" s="346"/>
      <c r="S133" s="347"/>
      <c r="T133" s="7"/>
      <c r="U133" s="20">
        <f>+KintoneからC006クラウド!AX2</f>
        <v>0</v>
      </c>
      <c r="V133" s="21">
        <f>+KintoneからC006クラウド!AY2</f>
        <v>0</v>
      </c>
      <c r="Y133" s="10">
        <f t="shared" ref="Y133:Z136" si="10">IF(D133=0,"",D133)</f>
        <v>2022</v>
      </c>
      <c r="Z133" s="10">
        <f t="shared" si="10"/>
        <v>3</v>
      </c>
    </row>
    <row r="134" spans="2:26" ht="15" customHeight="1">
      <c r="B134" s="213"/>
      <c r="C134" s="214"/>
      <c r="D134" s="140">
        <v>2022</v>
      </c>
      <c r="E134" s="143">
        <v>4</v>
      </c>
      <c r="F134" s="364" t="s">
        <v>63</v>
      </c>
      <c r="G134" s="365"/>
      <c r="H134" s="365"/>
      <c r="I134" s="365"/>
      <c r="J134" s="365"/>
      <c r="K134" s="365"/>
      <c r="L134" s="348" t="s">
        <v>109</v>
      </c>
      <c r="M134" s="348"/>
      <c r="N134" s="348"/>
      <c r="O134" s="348"/>
      <c r="P134" s="348"/>
      <c r="Q134" s="348"/>
      <c r="R134" s="348"/>
      <c r="S134" s="349"/>
      <c r="T134" s="7"/>
      <c r="U134" s="20">
        <f>+KintoneからC006クラウド!AZ2</f>
        <v>0</v>
      </c>
      <c r="V134" s="21">
        <f>+KintoneからC006クラウド!BA2</f>
        <v>0</v>
      </c>
      <c r="Y134" s="10">
        <f t="shared" si="10"/>
        <v>2022</v>
      </c>
      <c r="Z134" s="10">
        <f t="shared" si="10"/>
        <v>4</v>
      </c>
    </row>
    <row r="135" spans="2:26" ht="15" customHeight="1">
      <c r="B135" s="213"/>
      <c r="C135" s="214"/>
      <c r="D135" s="140">
        <v>2022</v>
      </c>
      <c r="E135" s="143">
        <v>5</v>
      </c>
      <c r="F135" s="364" t="s">
        <v>32</v>
      </c>
      <c r="G135" s="365"/>
      <c r="H135" s="365"/>
      <c r="I135" s="365"/>
      <c r="J135" s="365"/>
      <c r="K135" s="365"/>
      <c r="L135" s="348" t="s">
        <v>109</v>
      </c>
      <c r="M135" s="348"/>
      <c r="N135" s="348"/>
      <c r="O135" s="348"/>
      <c r="P135" s="348"/>
      <c r="Q135" s="348"/>
      <c r="R135" s="348"/>
      <c r="S135" s="349"/>
      <c r="T135" s="7"/>
      <c r="U135" s="20">
        <f>+KintoneからC006クラウド!BB2</f>
        <v>0</v>
      </c>
      <c r="V135" s="21">
        <f>+KintoneからC006クラウド!BC2</f>
        <v>0</v>
      </c>
      <c r="Y135" s="10">
        <f t="shared" si="10"/>
        <v>2022</v>
      </c>
      <c r="Z135" s="10">
        <f t="shared" si="10"/>
        <v>5</v>
      </c>
    </row>
    <row r="136" spans="2:26" ht="15" customHeight="1">
      <c r="B136" s="213"/>
      <c r="C136" s="214"/>
      <c r="D136" s="141">
        <v>2022</v>
      </c>
      <c r="E136" s="144">
        <v>6</v>
      </c>
      <c r="F136" s="167" t="s">
        <v>33</v>
      </c>
      <c r="G136" s="367"/>
      <c r="H136" s="367"/>
      <c r="I136" s="367"/>
      <c r="J136" s="367"/>
      <c r="K136" s="367"/>
      <c r="L136" s="350" t="s">
        <v>110</v>
      </c>
      <c r="M136" s="350"/>
      <c r="N136" s="350"/>
      <c r="O136" s="350"/>
      <c r="P136" s="350"/>
      <c r="Q136" s="350"/>
      <c r="R136" s="350"/>
      <c r="S136" s="351"/>
      <c r="T136" s="7"/>
      <c r="U136" s="20">
        <f>+KintoneからC006クラウド!BD2</f>
        <v>0</v>
      </c>
      <c r="V136" s="21">
        <f>+KintoneからC006クラウド!BE2</f>
        <v>0</v>
      </c>
      <c r="Y136" s="10">
        <f t="shared" si="10"/>
        <v>2022</v>
      </c>
      <c r="Z136" s="10">
        <f t="shared" si="10"/>
        <v>6</v>
      </c>
    </row>
    <row r="137" spans="2:26" ht="15" customHeight="1">
      <c r="B137" s="213"/>
      <c r="C137" s="214"/>
      <c r="D137" s="358" t="s">
        <v>127</v>
      </c>
      <c r="E137" s="359"/>
      <c r="F137" s="359"/>
      <c r="G137" s="359"/>
      <c r="H137" s="359"/>
      <c r="I137" s="359"/>
      <c r="J137" s="359"/>
      <c r="K137" s="359"/>
      <c r="L137" s="359"/>
      <c r="M137" s="359"/>
      <c r="N137" s="359"/>
      <c r="O137" s="359"/>
      <c r="P137" s="359"/>
      <c r="Q137" s="359"/>
      <c r="R137" s="359"/>
      <c r="S137" s="360"/>
      <c r="V137" s="7"/>
    </row>
    <row r="138" spans="2:26" ht="15" customHeight="1">
      <c r="B138" s="213"/>
      <c r="C138" s="214"/>
      <c r="D138" s="361"/>
      <c r="E138" s="362"/>
      <c r="F138" s="362"/>
      <c r="G138" s="362"/>
      <c r="H138" s="362"/>
      <c r="I138" s="362"/>
      <c r="J138" s="362"/>
      <c r="K138" s="362"/>
      <c r="L138" s="362"/>
      <c r="M138" s="362"/>
      <c r="N138" s="362"/>
      <c r="O138" s="362"/>
      <c r="P138" s="362"/>
      <c r="Q138" s="362"/>
      <c r="R138" s="362"/>
      <c r="S138" s="363"/>
      <c r="V138" s="7"/>
    </row>
    <row r="139" spans="2:26" ht="15" customHeight="1">
      <c r="B139" s="213"/>
      <c r="C139" s="214"/>
      <c r="D139" s="352" t="s">
        <v>230</v>
      </c>
      <c r="E139" s="353"/>
      <c r="F139" s="353"/>
      <c r="G139" s="353"/>
      <c r="H139" s="353"/>
      <c r="I139" s="353"/>
      <c r="J139" s="353"/>
      <c r="K139" s="353"/>
      <c r="L139" s="353"/>
      <c r="M139" s="353"/>
      <c r="N139" s="353"/>
      <c r="O139" s="353"/>
      <c r="P139" s="353"/>
      <c r="Q139" s="353"/>
      <c r="R139" s="353"/>
      <c r="S139" s="354"/>
      <c r="V139" s="7"/>
    </row>
    <row r="140" spans="2:26" ht="15" customHeight="1">
      <c r="B140" s="211"/>
      <c r="C140" s="212"/>
      <c r="D140" s="355"/>
      <c r="E140" s="356"/>
      <c r="F140" s="356"/>
      <c r="G140" s="356"/>
      <c r="H140" s="356"/>
      <c r="I140" s="356"/>
      <c r="J140" s="356"/>
      <c r="K140" s="356"/>
      <c r="L140" s="356"/>
      <c r="M140" s="356"/>
      <c r="N140" s="356"/>
      <c r="O140" s="356"/>
      <c r="P140" s="356"/>
      <c r="Q140" s="356"/>
      <c r="R140" s="356"/>
      <c r="S140" s="357"/>
      <c r="V140" s="7"/>
    </row>
    <row r="142" spans="2:26" ht="16" customHeight="1">
      <c r="B142" s="37" t="s">
        <v>537</v>
      </c>
      <c r="C142" s="37"/>
      <c r="Y142" s="1" t="s">
        <v>187</v>
      </c>
      <c r="Z142" s="1" t="s">
        <v>188</v>
      </c>
    </row>
    <row r="143" spans="2:26" ht="6" customHeight="1"/>
    <row r="144" spans="2:26" ht="14.5" customHeight="1">
      <c r="B144" s="331" t="s">
        <v>538</v>
      </c>
      <c r="C144" s="377"/>
      <c r="D144" s="377"/>
      <c r="E144" s="332"/>
      <c r="F144" s="380" t="s">
        <v>539</v>
      </c>
      <c r="G144" s="381"/>
      <c r="H144" s="381"/>
      <c r="I144" s="381"/>
      <c r="J144" s="381"/>
      <c r="K144" s="388" t="s">
        <v>540</v>
      </c>
      <c r="L144" s="388"/>
      <c r="M144" s="388"/>
      <c r="N144" s="388"/>
      <c r="O144" s="388"/>
      <c r="P144" s="388"/>
      <c r="Q144" s="388"/>
      <c r="R144" s="388"/>
      <c r="S144" s="389"/>
      <c r="T144" s="8"/>
      <c r="V144" s="1"/>
    </row>
    <row r="145" spans="2:23" ht="29.15" customHeight="1">
      <c r="B145" s="333"/>
      <c r="C145" s="378"/>
      <c r="D145" s="378"/>
      <c r="E145" s="334"/>
      <c r="F145" s="382" t="s">
        <v>541</v>
      </c>
      <c r="G145" s="383"/>
      <c r="H145" s="383"/>
      <c r="I145" s="383"/>
      <c r="J145" s="383"/>
      <c r="K145" s="390" t="s">
        <v>551</v>
      </c>
      <c r="L145" s="390"/>
      <c r="M145" s="390"/>
      <c r="N145" s="390"/>
      <c r="O145" s="390"/>
      <c r="P145" s="390"/>
      <c r="Q145" s="390"/>
      <c r="R145" s="390"/>
      <c r="S145" s="391"/>
      <c r="T145" s="8"/>
      <c r="V145" s="1"/>
    </row>
    <row r="146" spans="2:23" ht="14.5" customHeight="1">
      <c r="B146" s="333"/>
      <c r="C146" s="378"/>
      <c r="D146" s="378"/>
      <c r="E146" s="334"/>
      <c r="F146" s="384" t="s">
        <v>542</v>
      </c>
      <c r="G146" s="385"/>
      <c r="H146" s="385"/>
      <c r="I146" s="385"/>
      <c r="J146" s="385"/>
      <c r="K146" s="392" t="s">
        <v>543</v>
      </c>
      <c r="L146" s="392"/>
      <c r="M146" s="392"/>
      <c r="N146" s="392"/>
      <c r="O146" s="392"/>
      <c r="P146" s="392"/>
      <c r="Q146" s="392"/>
      <c r="R146" s="392"/>
      <c r="S146" s="393"/>
      <c r="T146" s="8"/>
      <c r="V146" s="1"/>
      <c r="W146" s="12"/>
    </row>
    <row r="147" spans="2:23" ht="14.5" customHeight="1">
      <c r="B147" s="333"/>
      <c r="C147" s="378"/>
      <c r="D147" s="378"/>
      <c r="E147" s="334"/>
      <c r="F147" s="384" t="s">
        <v>544</v>
      </c>
      <c r="G147" s="385"/>
      <c r="H147" s="385"/>
      <c r="I147" s="385"/>
      <c r="J147" s="385"/>
      <c r="K147" s="392" t="s">
        <v>545</v>
      </c>
      <c r="L147" s="392"/>
      <c r="M147" s="392"/>
      <c r="N147" s="392"/>
      <c r="O147" s="392"/>
      <c r="P147" s="392"/>
      <c r="Q147" s="392"/>
      <c r="R147" s="392"/>
      <c r="S147" s="393"/>
      <c r="T147" s="8"/>
      <c r="V147" s="1"/>
      <c r="W147" s="12"/>
    </row>
    <row r="148" spans="2:23" ht="14.5" customHeight="1">
      <c r="B148" s="333"/>
      <c r="C148" s="378"/>
      <c r="D148" s="378"/>
      <c r="E148" s="334"/>
      <c r="F148" s="384" t="s">
        <v>546</v>
      </c>
      <c r="G148" s="385"/>
      <c r="H148" s="385"/>
      <c r="I148" s="385"/>
      <c r="J148" s="385"/>
      <c r="K148" s="392" t="s">
        <v>547</v>
      </c>
      <c r="L148" s="392"/>
      <c r="M148" s="392"/>
      <c r="N148" s="392"/>
      <c r="O148" s="392"/>
      <c r="P148" s="392"/>
      <c r="Q148" s="392"/>
      <c r="R148" s="392"/>
      <c r="S148" s="393"/>
      <c r="T148" s="8"/>
      <c r="V148" s="1"/>
      <c r="W148" s="12"/>
    </row>
    <row r="149" spans="2:23" ht="14.5" customHeight="1">
      <c r="B149" s="335"/>
      <c r="C149" s="379"/>
      <c r="D149" s="379"/>
      <c r="E149" s="336"/>
      <c r="F149" s="386" t="s">
        <v>548</v>
      </c>
      <c r="G149" s="387"/>
      <c r="H149" s="387"/>
      <c r="I149" s="387"/>
      <c r="J149" s="387"/>
      <c r="K149" s="394" t="s">
        <v>549</v>
      </c>
      <c r="L149" s="394"/>
      <c r="M149" s="394"/>
      <c r="N149" s="394"/>
      <c r="O149" s="394"/>
      <c r="P149" s="394"/>
      <c r="Q149" s="394"/>
      <c r="R149" s="394"/>
      <c r="S149" s="395"/>
      <c r="T149" s="8"/>
      <c r="V149" s="1"/>
    </row>
    <row r="150" spans="2:23" ht="14.5" customHeight="1">
      <c r="B150" s="219" t="s">
        <v>550</v>
      </c>
      <c r="C150" s="220"/>
      <c r="D150" s="220"/>
      <c r="E150" s="221"/>
      <c r="F150" s="396" t="s">
        <v>553</v>
      </c>
      <c r="G150" s="397"/>
      <c r="H150" s="397"/>
      <c r="I150" s="397"/>
      <c r="J150" s="397"/>
      <c r="K150" s="397"/>
      <c r="L150" s="397"/>
      <c r="M150" s="397"/>
      <c r="N150" s="397"/>
      <c r="O150" s="397"/>
      <c r="P150" s="397"/>
      <c r="Q150" s="397"/>
      <c r="R150" s="397"/>
      <c r="S150" s="398"/>
      <c r="T150" s="8"/>
      <c r="V150" s="1"/>
    </row>
  </sheetData>
  <sheetProtection algorithmName="SHA-512" hashValue="HNqKTfc9YugPG731YIyiPW1WYpr+anYcZFbe7v5Yjb2DVMJcnUdSWIhxKJ7fW9PQcy28DtyGU4sANdW5vcv6kg==" saltValue="UBBV0qn4i8wC54PAXYqoog==" spinCount="100000" sheet="1" objects="1" scenarios="1"/>
  <protectedRanges>
    <protectedRange sqref="R106 R108 F106:F110" name="サービスカスタマ327"/>
    <protectedRange sqref="R100 R102 F100:F104" name="サービスカスタマ326"/>
    <protectedRange sqref="R88 R90 F88:F92" name="サービスカスタマ324"/>
    <protectedRange sqref="R94 R96 F94:F98" name="サービスカスタマ325"/>
    <protectedRange sqref="R82" name="サービスカスタマ323"/>
    <protectedRange sqref="R67 R69 F67:F71" name="サービスプロバイダ317"/>
    <protectedRange sqref="R61 R63 F61:F65" name="サービスプロバイダ316"/>
    <protectedRange sqref="R55 R57 F55:F59" name="サービスプロバイダ315"/>
    <protectedRange sqref="R49 R51 F49:F53" name="サービスプロバイダ314"/>
    <protectedRange sqref="R43 R45 F43:F45 R84 F82:F84" name="サービスプロバイダ313"/>
    <protectedRange sqref="L10 L33 L114" name="変更点"/>
    <protectedRange sqref="L33 F36:F37 F75:F76 L114" name="サービス名、サービス内容"/>
    <protectedRange sqref="D28" name="審査形式"/>
    <protectedRange sqref="Q4" name="記入日、認証番号"/>
    <protectedRange sqref="I12:I21" name="申請組織、連絡先"/>
    <protectedRange sqref="D117 E118 M118 D120 D122 E123:E124 D126 D128 D130 E131 D133:E136" name="その他"/>
    <protectedRange sqref="I28:S28" name="希望期間"/>
    <protectedRange sqref="F46:F47 F85:F86" name="サービスプロバイダ313_1"/>
  </protectedRanges>
  <mergeCells count="299">
    <mergeCell ref="K147:S147"/>
    <mergeCell ref="F148:J148"/>
    <mergeCell ref="K148:S148"/>
    <mergeCell ref="F149:J149"/>
    <mergeCell ref="K149:S149"/>
    <mergeCell ref="B150:E150"/>
    <mergeCell ref="F150:S150"/>
    <mergeCell ref="D137:S138"/>
    <mergeCell ref="D139:S140"/>
    <mergeCell ref="B144:E149"/>
    <mergeCell ref="F144:J144"/>
    <mergeCell ref="K144:S144"/>
    <mergeCell ref="F145:J145"/>
    <mergeCell ref="K145:S145"/>
    <mergeCell ref="F146:J146"/>
    <mergeCell ref="K146:S146"/>
    <mergeCell ref="F147:J147"/>
    <mergeCell ref="B132:C140"/>
    <mergeCell ref="D132:S132"/>
    <mergeCell ref="F133:K133"/>
    <mergeCell ref="L133:S133"/>
    <mergeCell ref="F134:K134"/>
    <mergeCell ref="L134:S134"/>
    <mergeCell ref="F135:K135"/>
    <mergeCell ref="L135:S135"/>
    <mergeCell ref="F136:K136"/>
    <mergeCell ref="L136:S136"/>
    <mergeCell ref="B127:C128"/>
    <mergeCell ref="D127:S127"/>
    <mergeCell ref="E128:S128"/>
    <mergeCell ref="B129:C131"/>
    <mergeCell ref="D129:S129"/>
    <mergeCell ref="E130:S130"/>
    <mergeCell ref="E131:S131"/>
    <mergeCell ref="B121:C124"/>
    <mergeCell ref="D121:S121"/>
    <mergeCell ref="G123:S124"/>
    <mergeCell ref="B125:C126"/>
    <mergeCell ref="D125:S125"/>
    <mergeCell ref="E126:S126"/>
    <mergeCell ref="B116:C118"/>
    <mergeCell ref="D116:S116"/>
    <mergeCell ref="E117:S117"/>
    <mergeCell ref="E118:K118"/>
    <mergeCell ref="M118:S118"/>
    <mergeCell ref="B119:C120"/>
    <mergeCell ref="D119:S119"/>
    <mergeCell ref="E120:S120"/>
    <mergeCell ref="B106:C111"/>
    <mergeCell ref="D106:E106"/>
    <mergeCell ref="F106:N106"/>
    <mergeCell ref="O106:Q106"/>
    <mergeCell ref="R106:S106"/>
    <mergeCell ref="D107:E107"/>
    <mergeCell ref="F107:S107"/>
    <mergeCell ref="D110:E110"/>
    <mergeCell ref="F110:H110"/>
    <mergeCell ref="J110:S110"/>
    <mergeCell ref="D111:E111"/>
    <mergeCell ref="F111:H111"/>
    <mergeCell ref="J111:S111"/>
    <mergeCell ref="D108:E108"/>
    <mergeCell ref="F108:N108"/>
    <mergeCell ref="O108:Q108"/>
    <mergeCell ref="R108:S108"/>
    <mergeCell ref="D109:E109"/>
    <mergeCell ref="F109:H109"/>
    <mergeCell ref="J109:S109"/>
    <mergeCell ref="R102:S102"/>
    <mergeCell ref="D103:E103"/>
    <mergeCell ref="F103:H103"/>
    <mergeCell ref="J103:S103"/>
    <mergeCell ref="D104:E104"/>
    <mergeCell ref="F104:H104"/>
    <mergeCell ref="J104:S104"/>
    <mergeCell ref="B100:C105"/>
    <mergeCell ref="D100:E100"/>
    <mergeCell ref="F100:N100"/>
    <mergeCell ref="O100:Q100"/>
    <mergeCell ref="R100:S100"/>
    <mergeCell ref="D101:E101"/>
    <mergeCell ref="F101:S101"/>
    <mergeCell ref="D102:E102"/>
    <mergeCell ref="F102:N102"/>
    <mergeCell ref="O102:Q102"/>
    <mergeCell ref="D105:E105"/>
    <mergeCell ref="F105:H105"/>
    <mergeCell ref="J105:S105"/>
    <mergeCell ref="B94:C99"/>
    <mergeCell ref="D94:E94"/>
    <mergeCell ref="F94:N94"/>
    <mergeCell ref="O94:Q94"/>
    <mergeCell ref="R94:S94"/>
    <mergeCell ref="D95:E95"/>
    <mergeCell ref="F95:S95"/>
    <mergeCell ref="D98:E98"/>
    <mergeCell ref="F98:H98"/>
    <mergeCell ref="J98:S98"/>
    <mergeCell ref="D99:E99"/>
    <mergeCell ref="F99:H99"/>
    <mergeCell ref="J99:S99"/>
    <mergeCell ref="D96:E96"/>
    <mergeCell ref="F96:N96"/>
    <mergeCell ref="O96:Q96"/>
    <mergeCell ref="R96:S96"/>
    <mergeCell ref="D97:E97"/>
    <mergeCell ref="F97:H97"/>
    <mergeCell ref="J97:S97"/>
    <mergeCell ref="R90:S90"/>
    <mergeCell ref="D91:E91"/>
    <mergeCell ref="F91:H91"/>
    <mergeCell ref="J91:S91"/>
    <mergeCell ref="D92:E92"/>
    <mergeCell ref="F92:H92"/>
    <mergeCell ref="J92:S92"/>
    <mergeCell ref="B88:C93"/>
    <mergeCell ref="D88:E88"/>
    <mergeCell ref="F88:N88"/>
    <mergeCell ref="O88:Q88"/>
    <mergeCell ref="R88:S88"/>
    <mergeCell ref="D89:E89"/>
    <mergeCell ref="F89:S89"/>
    <mergeCell ref="D90:E90"/>
    <mergeCell ref="F90:N90"/>
    <mergeCell ref="O90:Q90"/>
    <mergeCell ref="D93:E93"/>
    <mergeCell ref="F93:H93"/>
    <mergeCell ref="J93:S93"/>
    <mergeCell ref="B76:C81"/>
    <mergeCell ref="D76:E81"/>
    <mergeCell ref="F76:S81"/>
    <mergeCell ref="B82:C87"/>
    <mergeCell ref="D82:E82"/>
    <mergeCell ref="F82:N82"/>
    <mergeCell ref="O82:Q82"/>
    <mergeCell ref="R82:S82"/>
    <mergeCell ref="D83:E83"/>
    <mergeCell ref="F83:S83"/>
    <mergeCell ref="D86:E86"/>
    <mergeCell ref="F86:H86"/>
    <mergeCell ref="J86:S86"/>
    <mergeCell ref="D87:E87"/>
    <mergeCell ref="F87:H87"/>
    <mergeCell ref="J87:S87"/>
    <mergeCell ref="D84:E84"/>
    <mergeCell ref="F84:N84"/>
    <mergeCell ref="O84:Q84"/>
    <mergeCell ref="R84:S84"/>
    <mergeCell ref="D85:E85"/>
    <mergeCell ref="F85:H85"/>
    <mergeCell ref="J85:S85"/>
    <mergeCell ref="D72:E72"/>
    <mergeCell ref="F72:H72"/>
    <mergeCell ref="J72:S72"/>
    <mergeCell ref="B74:S74"/>
    <mergeCell ref="B75:C75"/>
    <mergeCell ref="D75:E75"/>
    <mergeCell ref="F75:S75"/>
    <mergeCell ref="R69:S69"/>
    <mergeCell ref="D70:E70"/>
    <mergeCell ref="F70:H70"/>
    <mergeCell ref="J70:S70"/>
    <mergeCell ref="D71:E71"/>
    <mergeCell ref="F71:H71"/>
    <mergeCell ref="J71:S71"/>
    <mergeCell ref="B67:C72"/>
    <mergeCell ref="D67:E67"/>
    <mergeCell ref="F67:N67"/>
    <mergeCell ref="O67:Q67"/>
    <mergeCell ref="R67:S67"/>
    <mergeCell ref="D68:E68"/>
    <mergeCell ref="F68:S68"/>
    <mergeCell ref="D69:E69"/>
    <mergeCell ref="F69:N69"/>
    <mergeCell ref="O69:Q69"/>
    <mergeCell ref="B61:C66"/>
    <mergeCell ref="D61:E61"/>
    <mergeCell ref="F61:N61"/>
    <mergeCell ref="O61:Q61"/>
    <mergeCell ref="R61:S61"/>
    <mergeCell ref="D62:E62"/>
    <mergeCell ref="F62:S62"/>
    <mergeCell ref="D65:E65"/>
    <mergeCell ref="F65:H65"/>
    <mergeCell ref="J65:S65"/>
    <mergeCell ref="D66:E66"/>
    <mergeCell ref="F66:H66"/>
    <mergeCell ref="J66:S66"/>
    <mergeCell ref="D63:E63"/>
    <mergeCell ref="F63:N63"/>
    <mergeCell ref="O63:Q63"/>
    <mergeCell ref="R63:S63"/>
    <mergeCell ref="D64:E64"/>
    <mergeCell ref="F64:H64"/>
    <mergeCell ref="J64:S64"/>
    <mergeCell ref="R57:S57"/>
    <mergeCell ref="D58:E58"/>
    <mergeCell ref="F58:H58"/>
    <mergeCell ref="J58:S58"/>
    <mergeCell ref="D59:E59"/>
    <mergeCell ref="F59:H59"/>
    <mergeCell ref="J59:S59"/>
    <mergeCell ref="B55:C60"/>
    <mergeCell ref="D55:E55"/>
    <mergeCell ref="F55:N55"/>
    <mergeCell ref="O55:Q55"/>
    <mergeCell ref="R55:S55"/>
    <mergeCell ref="D56:E56"/>
    <mergeCell ref="F56:S56"/>
    <mergeCell ref="D57:E57"/>
    <mergeCell ref="F57:N57"/>
    <mergeCell ref="O57:Q57"/>
    <mergeCell ref="D60:E60"/>
    <mergeCell ref="F60:H60"/>
    <mergeCell ref="J60:S60"/>
    <mergeCell ref="B49:C54"/>
    <mergeCell ref="D49:E49"/>
    <mergeCell ref="F49:N49"/>
    <mergeCell ref="O49:Q49"/>
    <mergeCell ref="R49:S49"/>
    <mergeCell ref="D50:E50"/>
    <mergeCell ref="F50:S50"/>
    <mergeCell ref="D53:E53"/>
    <mergeCell ref="F53:H53"/>
    <mergeCell ref="J53:S53"/>
    <mergeCell ref="D54:E54"/>
    <mergeCell ref="F54:H54"/>
    <mergeCell ref="J54:S54"/>
    <mergeCell ref="D51:E51"/>
    <mergeCell ref="F51:N51"/>
    <mergeCell ref="O51:Q51"/>
    <mergeCell ref="R51:S51"/>
    <mergeCell ref="D52:E52"/>
    <mergeCell ref="F52:H52"/>
    <mergeCell ref="J52:S52"/>
    <mergeCell ref="R45:S45"/>
    <mergeCell ref="D46:E46"/>
    <mergeCell ref="F46:H46"/>
    <mergeCell ref="J46:S46"/>
    <mergeCell ref="D47:E47"/>
    <mergeCell ref="F47:H47"/>
    <mergeCell ref="J47:S47"/>
    <mergeCell ref="B43:C48"/>
    <mergeCell ref="D43:E43"/>
    <mergeCell ref="F43:N43"/>
    <mergeCell ref="O43:Q43"/>
    <mergeCell ref="R43:S43"/>
    <mergeCell ref="D44:E44"/>
    <mergeCell ref="F44:S44"/>
    <mergeCell ref="D45:E45"/>
    <mergeCell ref="F45:N45"/>
    <mergeCell ref="O45:Q45"/>
    <mergeCell ref="D48:E48"/>
    <mergeCell ref="F48:H48"/>
    <mergeCell ref="J48:S48"/>
    <mergeCell ref="B36:C36"/>
    <mergeCell ref="D36:E36"/>
    <mergeCell ref="F36:S36"/>
    <mergeCell ref="B37:C42"/>
    <mergeCell ref="D37:E42"/>
    <mergeCell ref="F37:S42"/>
    <mergeCell ref="B27:C28"/>
    <mergeCell ref="D27:H27"/>
    <mergeCell ref="I27:S27"/>
    <mergeCell ref="D28:H28"/>
    <mergeCell ref="I28:S28"/>
    <mergeCell ref="B35:S35"/>
    <mergeCell ref="I19:S19"/>
    <mergeCell ref="E20:H20"/>
    <mergeCell ref="I20:S20"/>
    <mergeCell ref="E21:H21"/>
    <mergeCell ref="I21:P21"/>
    <mergeCell ref="Q21:S21"/>
    <mergeCell ref="B15:C21"/>
    <mergeCell ref="D15:D21"/>
    <mergeCell ref="E15:H15"/>
    <mergeCell ref="E16:H16"/>
    <mergeCell ref="I16:S16"/>
    <mergeCell ref="E17:H17"/>
    <mergeCell ref="I17:S17"/>
    <mergeCell ref="E18:H18"/>
    <mergeCell ref="I18:S18"/>
    <mergeCell ref="E19:H19"/>
    <mergeCell ref="M2:S2"/>
    <mergeCell ref="B3:S3"/>
    <mergeCell ref="B4:E4"/>
    <mergeCell ref="F4:K4"/>
    <mergeCell ref="N4:P4"/>
    <mergeCell ref="Q4:S4"/>
    <mergeCell ref="N5:P5"/>
    <mergeCell ref="Q5:S5"/>
    <mergeCell ref="B12:C14"/>
    <mergeCell ref="D12:D14"/>
    <mergeCell ref="E12:H12"/>
    <mergeCell ref="I12:S12"/>
    <mergeCell ref="E13:H13"/>
    <mergeCell ref="I13:K13"/>
    <mergeCell ref="E14:H14"/>
    <mergeCell ref="I14:S14"/>
  </mergeCells>
  <phoneticPr fontId="18"/>
  <dataValidations count="7">
    <dataValidation type="list" allowBlank="1" showInputMessage="1" showErrorMessage="1" sqref="D122" xr:uid="{6907C52A-6C09-4224-AAE2-40FC387A8608}">
      <formula1>$Y$113:$Z$113</formula1>
    </dataValidation>
    <dataValidation type="list" allowBlank="1" showInputMessage="1" showErrorMessage="1" sqref="F4:K4" xr:uid="{FEB8D325-3A35-49AE-AEFA-B78FCB156708}">
      <formula1>$X$6</formula1>
    </dataValidation>
    <dataValidation type="list" allowBlank="1" showInputMessage="1" showErrorMessage="1" sqref="L114 L10 D130 L33 D117 D120 D128" xr:uid="{B66B15F1-FBE5-4E00-8CC5-C0346BFE6CFE}">
      <formula1>$X$30:$Y$30</formula1>
    </dataValidation>
    <dataValidation type="list" allowBlank="1" showInputMessage="1" showErrorMessage="1" sqref="I15" xr:uid="{DA69E8F8-C0FD-4EA3-AD0B-03C53FA38FF5}">
      <formula1>"違う,同じ"</formula1>
    </dataValidation>
    <dataValidation type="list" allowBlank="1" showInputMessage="1" showErrorMessage="1" sqref="D28:H28" xr:uid="{D992FE4E-BAAF-46F6-88B3-8AE21C7FBE8B}">
      <formula1>"ISMS審査と同時実施を希望,単独審査を希望"</formula1>
    </dataValidation>
    <dataValidation type="list" allowBlank="1" showInputMessage="1" showErrorMessage="1" sqref="R82:S82 R55:S55 R43:S43 R49:S49 R88:S88 R94:S94 R61:S61 R67:S67 R100:S100 R106:S106" xr:uid="{5FA44846-49C6-45E6-8F25-965DC0BB0B73}">
      <formula1>$X$30</formula1>
    </dataValidation>
    <dataValidation type="list" allowBlank="1" showInputMessage="1" showErrorMessage="1" sqref="D126" xr:uid="{488C2FBB-F651-48AA-9AB2-274D4D8D6043}">
      <formula1>$Y$112:$Z$112</formula1>
    </dataValidation>
  </dataValidations>
  <pageMargins left="0.7" right="0.7" top="0.75" bottom="0.75" header="0.3" footer="0.3"/>
  <pageSetup paperSize="9" scale="30" orientation="portrait" horizontalDpi="4294967293"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8D09B-F419-4966-A183-B884590CB90F}">
  <dimension ref="A1:EE2"/>
  <sheetViews>
    <sheetView showGridLines="0" workbookViewId="0">
      <selection activeCell="A2" sqref="A2"/>
    </sheetView>
  </sheetViews>
  <sheetFormatPr defaultColWidth="9" defaultRowHeight="13.5"/>
  <cols>
    <col min="1" max="1" width="9.58203125" style="2" bestFit="1" customWidth="1"/>
    <col min="2" max="3" width="19.6640625" style="1" bestFit="1" customWidth="1"/>
    <col min="4" max="5" width="15.9140625" style="1" bestFit="1" customWidth="1"/>
    <col min="6" max="6" width="10.83203125" style="2" bestFit="1" customWidth="1"/>
    <col min="7" max="7" width="20.6640625" style="1" bestFit="1" customWidth="1"/>
    <col min="8" max="8" width="11.08203125" style="1" bestFit="1" customWidth="1"/>
    <col min="9" max="9" width="20.58203125" style="1" bestFit="1" customWidth="1"/>
    <col min="10" max="10" width="9.9140625" style="1" bestFit="1" customWidth="1"/>
    <col min="11" max="11" width="14.08203125" style="12" bestFit="1" customWidth="1"/>
    <col min="12" max="12" width="4.6640625" style="12" bestFit="1" customWidth="1"/>
    <col min="13" max="14" width="30.6640625" style="1" customWidth="1"/>
    <col min="15" max="15" width="6.5" style="1" bestFit="1" customWidth="1"/>
    <col min="16" max="16" width="8.1640625" style="1" bestFit="1" customWidth="1"/>
    <col min="17" max="17" width="12.1640625" style="1" bestFit="1" customWidth="1"/>
    <col min="18" max="19" width="30.6640625" style="1" customWidth="1"/>
    <col min="20" max="20" width="20.58203125" style="1" bestFit="1" customWidth="1"/>
    <col min="21" max="21" width="13.4140625" style="1" bestFit="1" customWidth="1"/>
    <col min="22" max="22" width="10.08203125" style="1" bestFit="1" customWidth="1"/>
    <col min="23" max="24" width="17.5" style="1" bestFit="1" customWidth="1"/>
    <col min="25" max="25" width="10.08203125" style="1" bestFit="1" customWidth="1"/>
    <col min="26" max="27" width="30.6640625" style="1" customWidth="1"/>
    <col min="28" max="28" width="20.58203125" style="1" bestFit="1" customWidth="1"/>
    <col min="29" max="29" width="13.4140625" style="1" bestFit="1" customWidth="1"/>
    <col min="30" max="30" width="10.08203125" style="1" bestFit="1" customWidth="1"/>
    <col min="31" max="32" width="17.5" style="1" bestFit="1" customWidth="1"/>
    <col min="33" max="33" width="10.08203125" style="1" bestFit="1" customWidth="1"/>
    <col min="34" max="34" width="30.6640625" style="1" customWidth="1"/>
    <col min="35" max="35" width="23.08203125" style="1" bestFit="1" customWidth="1"/>
    <col min="36" max="36" width="12.4140625" style="1" bestFit="1" customWidth="1"/>
    <col min="37" max="37" width="10.08203125" style="1" bestFit="1" customWidth="1"/>
    <col min="38" max="39" width="17.5" style="1" bestFit="1" customWidth="1"/>
    <col min="40" max="40" width="4.6640625" style="1" bestFit="1" customWidth="1"/>
    <col min="41" max="41" width="17.5" style="1" bestFit="1" customWidth="1"/>
    <col min="42" max="42" width="12" style="1" bestFit="1" customWidth="1"/>
    <col min="43" max="43" width="11.08203125" style="1" bestFit="1" customWidth="1"/>
    <col min="44" max="44" width="10.08203125" style="1" bestFit="1" customWidth="1"/>
    <col min="45" max="46" width="17.5" style="1" bestFit="1" customWidth="1"/>
    <col min="47" max="47" width="10.08203125" style="1" bestFit="1" customWidth="1"/>
    <col min="48" max="48" width="8" style="1" bestFit="1" customWidth="1"/>
    <col min="49" max="49" width="6.4140625" style="1" bestFit="1" customWidth="1"/>
    <col min="50" max="50" width="5.5" style="1" bestFit="1" customWidth="1"/>
    <col min="51" max="51" width="3.08203125" style="1" bestFit="1" customWidth="1"/>
    <col min="52" max="52" width="32.9140625" style="1" bestFit="1" customWidth="1"/>
    <col min="53" max="53" width="3.08203125" style="1" bestFit="1" customWidth="1"/>
    <col min="54" max="54" width="19.9140625" style="1" bestFit="1" customWidth="1"/>
    <col min="55" max="55" width="3.5" style="1" bestFit="1" customWidth="1"/>
    <col min="56" max="56" width="17.4140625" style="1" bestFit="1" customWidth="1"/>
    <col min="57" max="57" width="5.5" style="1" bestFit="1" customWidth="1"/>
    <col min="58" max="58" width="10" style="1" bestFit="1" customWidth="1"/>
    <col min="59" max="59" width="48.9140625" style="1" bestFit="1" customWidth="1"/>
    <col min="60" max="60" width="10" style="1" bestFit="1" customWidth="1"/>
    <col min="61" max="61" width="27.6640625" style="1" bestFit="1" customWidth="1"/>
    <col min="62" max="62" width="8" style="1" bestFit="1" customWidth="1"/>
    <col min="63" max="63" width="24.1640625" style="1" bestFit="1" customWidth="1"/>
    <col min="64" max="64" width="34.83203125" style="1" bestFit="1" customWidth="1"/>
    <col min="65" max="65" width="13.6640625" style="1" bestFit="1" customWidth="1"/>
    <col min="66" max="66" width="28.5" style="1" bestFit="1" customWidth="1"/>
    <col min="67" max="67" width="6.5" style="1" bestFit="1" customWidth="1"/>
    <col min="68" max="68" width="9.08203125" style="1" bestFit="1" customWidth="1"/>
    <col min="69" max="69" width="17.5" style="1" bestFit="1" customWidth="1"/>
    <col min="70" max="70" width="14" style="1" bestFit="1" customWidth="1"/>
    <col min="71" max="71" width="22.6640625" style="1" bestFit="1" customWidth="1"/>
    <col min="72" max="72" width="8.1640625" style="1" bestFit="1" customWidth="1"/>
    <col min="73" max="73" width="30.6640625" style="1" customWidth="1"/>
    <col min="74" max="74" width="15.6640625" style="1" bestFit="1" customWidth="1"/>
    <col min="75" max="75" width="30.6640625" style="1" customWidth="1"/>
    <col min="76" max="76" width="23.08203125" style="1" bestFit="1" customWidth="1"/>
    <col min="77" max="77" width="15.6640625" style="1" bestFit="1" customWidth="1"/>
    <col min="78" max="78" width="12.4140625" style="1" bestFit="1" customWidth="1"/>
    <col min="79" max="79" width="10.08203125" style="1" bestFit="1" customWidth="1"/>
    <col min="80" max="81" width="17.5" style="1" bestFit="1" customWidth="1"/>
    <col min="82" max="82" width="10.08203125" style="1" bestFit="1" customWidth="1"/>
    <col min="83" max="83" width="13.83203125" style="1" bestFit="1" customWidth="1"/>
    <col min="84" max="84" width="12" style="1" bestFit="1" customWidth="1"/>
    <col min="85" max="85" width="15.6640625" style="1" bestFit="1" customWidth="1"/>
    <col min="86" max="86" width="11.08203125" style="1" bestFit="1" customWidth="1"/>
    <col min="87" max="87" width="10.08203125" style="1" bestFit="1" customWidth="1"/>
    <col min="88" max="89" width="17.5" style="1" bestFit="1" customWidth="1"/>
    <col min="90" max="90" width="10.08203125" style="1" bestFit="1" customWidth="1"/>
    <col min="91" max="91" width="17.1640625" style="1" bestFit="1" customWidth="1"/>
    <col min="92" max="94" width="15.6640625" style="1" bestFit="1" customWidth="1"/>
    <col min="95" max="95" width="11.6640625" style="1" bestFit="1" customWidth="1"/>
    <col min="96" max="96" width="13.58203125" style="1" bestFit="1" customWidth="1"/>
    <col min="97" max="97" width="21.4140625" style="1" bestFit="1" customWidth="1"/>
    <col min="98" max="98" width="23.58203125" style="1" bestFit="1" customWidth="1"/>
    <col min="99" max="99" width="19.83203125" style="1" bestFit="1" customWidth="1"/>
    <col min="100" max="100" width="19.08203125" style="1" bestFit="1" customWidth="1"/>
    <col min="101" max="102" width="8.1640625" style="1" bestFit="1" customWidth="1"/>
    <col min="103" max="103" width="9.9140625" style="1" bestFit="1" customWidth="1"/>
    <col min="104" max="104" width="13.83203125" style="1" bestFit="1" customWidth="1"/>
    <col min="105" max="105" width="15.6640625" style="1" bestFit="1" customWidth="1"/>
    <col min="106" max="106" width="12" style="1" bestFit="1" customWidth="1"/>
    <col min="107" max="107" width="11.08203125" style="1" bestFit="1" customWidth="1"/>
    <col min="108" max="108" width="10.08203125" style="1" bestFit="1" customWidth="1"/>
    <col min="109" max="110" width="17.5" style="1" bestFit="1" customWidth="1"/>
    <col min="111" max="111" width="10.08203125" style="1" bestFit="1" customWidth="1"/>
    <col min="112" max="112" width="13.83203125" style="1" bestFit="1" customWidth="1"/>
    <col min="113" max="113" width="15.6640625" style="1" bestFit="1" customWidth="1"/>
    <col min="114" max="114" width="12" style="1" bestFit="1" customWidth="1"/>
    <col min="115" max="115" width="11.08203125" style="1" bestFit="1" customWidth="1"/>
    <col min="116" max="116" width="10.08203125" style="1" bestFit="1" customWidth="1"/>
    <col min="117" max="118" width="17.5" style="1" bestFit="1" customWidth="1"/>
    <col min="119" max="119" width="10.08203125" style="1" bestFit="1" customWidth="1"/>
    <col min="120" max="120" width="13.83203125" style="1" bestFit="1" customWidth="1"/>
    <col min="121" max="121" width="15.6640625" style="1" bestFit="1" customWidth="1"/>
    <col min="122" max="122" width="12" style="1" bestFit="1" customWidth="1"/>
    <col min="123" max="123" width="11.08203125" style="1" bestFit="1" customWidth="1"/>
    <col min="124" max="124" width="10.08203125" style="1" bestFit="1" customWidth="1"/>
    <col min="125" max="126" width="17.5" style="1" bestFit="1" customWidth="1"/>
    <col min="127" max="127" width="10.08203125" style="1" bestFit="1" customWidth="1"/>
    <col min="128" max="128" width="13.83203125" style="1" bestFit="1" customWidth="1"/>
    <col min="129" max="129" width="15.6640625" style="1" bestFit="1" customWidth="1"/>
    <col min="130" max="130" width="12" style="1" bestFit="1" customWidth="1"/>
    <col min="131" max="131" width="11.08203125" style="1" bestFit="1" customWidth="1"/>
    <col min="132" max="132" width="10.08203125" style="1" bestFit="1" customWidth="1"/>
    <col min="133" max="134" width="17.5" style="1" bestFit="1" customWidth="1"/>
    <col min="135" max="135" width="10.08203125" style="1" bestFit="1" customWidth="1"/>
    <col min="136" max="210" width="9" style="1" customWidth="1"/>
    <col min="211" max="16384" width="9" style="1"/>
  </cols>
  <sheetData>
    <row r="1" spans="1:135" ht="13.5" customHeight="1">
      <c r="A1" s="151" t="s">
        <v>34</v>
      </c>
      <c r="B1" s="152" t="s">
        <v>35</v>
      </c>
      <c r="C1" s="152" t="s">
        <v>36</v>
      </c>
      <c r="D1" s="152" t="s">
        <v>37</v>
      </c>
      <c r="E1" s="152" t="s">
        <v>38</v>
      </c>
      <c r="F1" s="151" t="s">
        <v>0</v>
      </c>
      <c r="G1" s="152" t="s">
        <v>70</v>
      </c>
      <c r="H1" s="152" t="s">
        <v>39</v>
      </c>
      <c r="I1" s="152" t="s">
        <v>72</v>
      </c>
      <c r="J1" s="152" t="s">
        <v>73</v>
      </c>
      <c r="K1" s="153" t="s">
        <v>86</v>
      </c>
      <c r="L1" s="153" t="s">
        <v>74</v>
      </c>
      <c r="M1" s="152" t="s">
        <v>129</v>
      </c>
      <c r="N1" s="152" t="s">
        <v>130</v>
      </c>
      <c r="O1" s="152" t="s">
        <v>2</v>
      </c>
      <c r="P1" s="152" t="s">
        <v>3</v>
      </c>
      <c r="Q1" s="152" t="s">
        <v>75</v>
      </c>
      <c r="R1" s="152" t="s">
        <v>131</v>
      </c>
      <c r="S1" s="152" t="s">
        <v>132</v>
      </c>
      <c r="T1" s="152" t="s">
        <v>133</v>
      </c>
      <c r="U1" s="152" t="s">
        <v>134</v>
      </c>
      <c r="V1" s="152" t="s">
        <v>135</v>
      </c>
      <c r="W1" s="152" t="s">
        <v>136</v>
      </c>
      <c r="X1" s="152" t="s">
        <v>137</v>
      </c>
      <c r="Y1" s="152" t="s">
        <v>138</v>
      </c>
      <c r="Z1" s="152" t="s">
        <v>139</v>
      </c>
      <c r="AA1" s="152" t="s">
        <v>140</v>
      </c>
      <c r="AB1" s="152" t="s">
        <v>141</v>
      </c>
      <c r="AC1" s="152" t="s">
        <v>142</v>
      </c>
      <c r="AD1" s="152" t="s">
        <v>143</v>
      </c>
      <c r="AE1" s="152" t="s">
        <v>144</v>
      </c>
      <c r="AF1" s="152" t="s">
        <v>145</v>
      </c>
      <c r="AG1" s="152" t="s">
        <v>146</v>
      </c>
      <c r="AH1" s="152" t="s">
        <v>147</v>
      </c>
      <c r="AI1" s="152" t="s">
        <v>148</v>
      </c>
      <c r="AJ1" s="152" t="s">
        <v>149</v>
      </c>
      <c r="AK1" s="152" t="s">
        <v>150</v>
      </c>
      <c r="AL1" s="152" t="s">
        <v>151</v>
      </c>
      <c r="AM1" s="152" t="s">
        <v>152</v>
      </c>
      <c r="AN1" s="152" t="s">
        <v>40</v>
      </c>
      <c r="AO1" s="152" t="s">
        <v>153</v>
      </c>
      <c r="AP1" s="152" t="s">
        <v>154</v>
      </c>
      <c r="AQ1" s="152" t="s">
        <v>155</v>
      </c>
      <c r="AR1" s="152" t="s">
        <v>156</v>
      </c>
      <c r="AS1" s="152" t="s">
        <v>157</v>
      </c>
      <c r="AT1" s="152" t="s">
        <v>158</v>
      </c>
      <c r="AU1" s="152" t="s">
        <v>159</v>
      </c>
      <c r="AV1" s="152" t="s">
        <v>227</v>
      </c>
      <c r="AW1" s="152" t="s">
        <v>4</v>
      </c>
      <c r="AX1" s="152" t="s">
        <v>76</v>
      </c>
      <c r="AY1" s="152" t="s">
        <v>5</v>
      </c>
      <c r="AZ1" s="152" t="s">
        <v>77</v>
      </c>
      <c r="BA1" s="152" t="s">
        <v>5</v>
      </c>
      <c r="BB1" s="152" t="s">
        <v>78</v>
      </c>
      <c r="BC1" s="152" t="s">
        <v>5</v>
      </c>
      <c r="BD1" s="152" t="s">
        <v>79</v>
      </c>
      <c r="BE1" s="152" t="s">
        <v>5</v>
      </c>
      <c r="BF1" s="152" t="s">
        <v>80</v>
      </c>
      <c r="BG1" s="152" t="s">
        <v>81</v>
      </c>
      <c r="BH1" s="152" t="s">
        <v>82</v>
      </c>
      <c r="BI1" s="152" t="s">
        <v>83</v>
      </c>
      <c r="BJ1" s="152" t="s">
        <v>84</v>
      </c>
      <c r="BK1" s="152" t="s">
        <v>87</v>
      </c>
      <c r="BL1" s="152" t="s">
        <v>85</v>
      </c>
      <c r="BM1" s="152" t="s">
        <v>1</v>
      </c>
      <c r="BN1" s="152" t="s">
        <v>42</v>
      </c>
      <c r="BO1" s="152" t="s">
        <v>41</v>
      </c>
      <c r="BP1" s="152" t="s">
        <v>71</v>
      </c>
      <c r="BQ1" s="152" t="s">
        <v>6</v>
      </c>
      <c r="BR1" s="152" t="s">
        <v>88</v>
      </c>
      <c r="BS1" s="152" t="s">
        <v>89</v>
      </c>
      <c r="BT1" s="152" t="s">
        <v>160</v>
      </c>
      <c r="BU1" s="152" t="s">
        <v>61</v>
      </c>
      <c r="BV1" s="152" t="s">
        <v>161</v>
      </c>
      <c r="BW1" s="152" t="s">
        <v>162</v>
      </c>
      <c r="BX1" s="152" t="s">
        <v>163</v>
      </c>
      <c r="BY1" s="152" t="s">
        <v>164</v>
      </c>
      <c r="BZ1" s="152" t="s">
        <v>165</v>
      </c>
      <c r="CA1" s="152" t="s">
        <v>166</v>
      </c>
      <c r="CB1" s="152" t="s">
        <v>167</v>
      </c>
      <c r="CC1" s="152" t="s">
        <v>228</v>
      </c>
      <c r="CD1" s="152" t="s">
        <v>168</v>
      </c>
      <c r="CE1" s="152" t="s">
        <v>169</v>
      </c>
      <c r="CF1" s="152" t="s">
        <v>170</v>
      </c>
      <c r="CG1" s="152" t="s">
        <v>171</v>
      </c>
      <c r="CH1" s="152" t="s">
        <v>172</v>
      </c>
      <c r="CI1" s="152" t="s">
        <v>173</v>
      </c>
      <c r="CJ1" s="152" t="s">
        <v>174</v>
      </c>
      <c r="CK1" s="152" t="s">
        <v>175</v>
      </c>
      <c r="CL1" s="152" t="s">
        <v>176</v>
      </c>
      <c r="CM1" s="152" t="s">
        <v>90</v>
      </c>
      <c r="CN1" s="152" t="s">
        <v>177</v>
      </c>
      <c r="CO1" s="152" t="s">
        <v>178</v>
      </c>
      <c r="CP1" s="152" t="s">
        <v>179</v>
      </c>
      <c r="CQ1" s="152" t="s">
        <v>96</v>
      </c>
      <c r="CR1" s="152" t="s">
        <v>91</v>
      </c>
      <c r="CS1" s="152" t="s">
        <v>92</v>
      </c>
      <c r="CT1" s="152" t="s">
        <v>93</v>
      </c>
      <c r="CU1" s="152" t="s">
        <v>180</v>
      </c>
      <c r="CV1" s="152" t="s">
        <v>181</v>
      </c>
      <c r="CW1" s="152" t="s">
        <v>182</v>
      </c>
      <c r="CX1" s="152" t="s">
        <v>183</v>
      </c>
      <c r="CY1" s="152" t="s">
        <v>184</v>
      </c>
      <c r="CZ1" s="152" t="s">
        <v>193</v>
      </c>
      <c r="DA1" s="152" t="s">
        <v>194</v>
      </c>
      <c r="DB1" s="152" t="s">
        <v>195</v>
      </c>
      <c r="DC1" s="152" t="s">
        <v>196</v>
      </c>
      <c r="DD1" s="152" t="s">
        <v>197</v>
      </c>
      <c r="DE1" s="152" t="s">
        <v>198</v>
      </c>
      <c r="DF1" s="152" t="s">
        <v>199</v>
      </c>
      <c r="DG1" s="152" t="s">
        <v>200</v>
      </c>
      <c r="DH1" s="152" t="s">
        <v>201</v>
      </c>
      <c r="DI1" s="152" t="s">
        <v>202</v>
      </c>
      <c r="DJ1" s="152" t="s">
        <v>203</v>
      </c>
      <c r="DK1" s="152" t="s">
        <v>204</v>
      </c>
      <c r="DL1" s="152" t="s">
        <v>205</v>
      </c>
      <c r="DM1" s="152" t="s">
        <v>206</v>
      </c>
      <c r="DN1" s="152" t="s">
        <v>207</v>
      </c>
      <c r="DO1" s="152" t="s">
        <v>208</v>
      </c>
      <c r="DP1" s="152" t="s">
        <v>209</v>
      </c>
      <c r="DQ1" s="152" t="s">
        <v>210</v>
      </c>
      <c r="DR1" s="152" t="s">
        <v>211</v>
      </c>
      <c r="DS1" s="152" t="s">
        <v>212</v>
      </c>
      <c r="DT1" s="152" t="s">
        <v>213</v>
      </c>
      <c r="DU1" s="152" t="s">
        <v>214</v>
      </c>
      <c r="DV1" s="152" t="s">
        <v>215</v>
      </c>
      <c r="DW1" s="152" t="s">
        <v>216</v>
      </c>
      <c r="DX1" s="152" t="s">
        <v>217</v>
      </c>
      <c r="DY1" s="152" t="s">
        <v>218</v>
      </c>
      <c r="DZ1" s="152" t="s">
        <v>219</v>
      </c>
      <c r="EA1" s="152" t="s">
        <v>220</v>
      </c>
      <c r="EB1" s="152" t="s">
        <v>221</v>
      </c>
      <c r="EC1" s="152" t="s">
        <v>222</v>
      </c>
      <c r="ED1" s="152" t="s">
        <v>223</v>
      </c>
      <c r="EE1" s="152" t="s">
        <v>224</v>
      </c>
    </row>
    <row r="2" spans="1:135" ht="13.5" customHeight="1">
      <c r="A2" s="155"/>
      <c r="B2" s="155"/>
      <c r="C2" s="155"/>
      <c r="D2" s="156"/>
      <c r="E2" s="156"/>
      <c r="F2" s="154"/>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row>
  </sheetData>
  <protectedRanges>
    <protectedRange sqref="A2:XFD2" name="範囲1"/>
  </protectedRanges>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C006見積依頼書【27017】作成</vt:lpstr>
      <vt:lpstr>C009変更届【27017】作成</vt:lpstr>
      <vt:lpstr>C006見積依頼書【27017】</vt:lpstr>
      <vt:lpstr>C009変更内容等届出書【27017】</vt:lpstr>
      <vt:lpstr>C006見積依頼書【27017】 (記入例)</vt:lpstr>
      <vt:lpstr>KintoneからC006クラウド</vt:lpstr>
      <vt:lpstr>'C006見積依頼書【27017】'!Print_Area</vt:lpstr>
      <vt:lpstr>'C006見積依頼書【27017】 (記入例)'!Print_Area</vt:lpstr>
      <vt:lpstr>'C009変更内容等届出書【27017】'!Print_Area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吉野 繁</dc:creator>
  <cp:lastModifiedBy>岸野 美和</cp:lastModifiedBy>
  <cp:lastPrinted>2022-12-06T01:04:08Z</cp:lastPrinted>
  <dcterms:created xsi:type="dcterms:W3CDTF">2022-01-20T08:32:11Z</dcterms:created>
  <dcterms:modified xsi:type="dcterms:W3CDTF">2023-02-21T03:47:54Z</dcterms:modified>
</cp:coreProperties>
</file>